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2188" windowHeight="9204" firstSheet="2" activeTab="2"/>
  </bookViews>
  <sheets>
    <sheet name="汇总" sheetId="1" state="hidden" r:id="rId1"/>
    <sheet name="专项扶贫衔接乡村振兴台账" sheetId="5" state="hidden" r:id="rId2"/>
    <sheet name="2023年度" sheetId="8" r:id="rId3"/>
  </sheets>
  <definedNames>
    <definedName name="_xlnm.Print_Titles" localSheetId="0">汇总!$3:$4</definedName>
    <definedName name="_xlnm.Print_Titles" localSheetId="1">专项扶贫衔接乡村振兴台账!$3:$4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8" l="1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N32" i="5"/>
  <c r="M32" i="5"/>
  <c r="K32" i="5"/>
  <c r="N28" i="5"/>
  <c r="M28" i="5"/>
  <c r="K28" i="5"/>
  <c r="G28" i="5"/>
  <c r="F28" i="5"/>
  <c r="D28" i="5"/>
  <c r="N20" i="5"/>
  <c r="M20" i="5"/>
  <c r="K20" i="5"/>
  <c r="G20" i="5"/>
  <c r="F20" i="5"/>
  <c r="D20" i="5"/>
  <c r="N6" i="5"/>
  <c r="M6" i="5"/>
  <c r="K6" i="5"/>
  <c r="G6" i="5"/>
  <c r="F6" i="5"/>
  <c r="D6" i="5"/>
  <c r="M5" i="5"/>
  <c r="K5" i="5"/>
  <c r="G5" i="5"/>
  <c r="F5" i="5"/>
  <c r="D5" i="5"/>
  <c r="N42" i="1"/>
  <c r="M42" i="1"/>
  <c r="K42" i="1"/>
  <c r="G42" i="1"/>
  <c r="F42" i="1"/>
  <c r="D42" i="1"/>
  <c r="N38" i="1"/>
  <c r="M38" i="1"/>
  <c r="K38" i="1"/>
  <c r="I38" i="1"/>
  <c r="H38" i="1"/>
  <c r="G38" i="1"/>
  <c r="F38" i="1"/>
  <c r="D38" i="1"/>
  <c r="N27" i="1"/>
  <c r="M27" i="1"/>
  <c r="K27" i="1"/>
  <c r="G27" i="1"/>
  <c r="F27" i="1"/>
  <c r="D27" i="1"/>
  <c r="N6" i="1"/>
  <c r="M6" i="1"/>
  <c r="K6" i="1"/>
  <c r="G6" i="1"/>
  <c r="F6" i="1"/>
  <c r="D6" i="1"/>
  <c r="N5" i="1"/>
  <c r="M5" i="1"/>
  <c r="K5" i="1"/>
  <c r="G5" i="1"/>
  <c r="F5" i="1"/>
  <c r="D5" i="1"/>
</calcChain>
</file>

<file path=xl/sharedStrings.xml><?xml version="1.0" encoding="utf-8"?>
<sst xmlns="http://schemas.openxmlformats.org/spreadsheetml/2006/main" count="301" uniqueCount="179">
  <si>
    <r>
      <rPr>
        <sz val="18"/>
        <rFont val="Times New Roman"/>
        <family val="1"/>
      </rPr>
      <t xml:space="preserve">  </t>
    </r>
    <r>
      <rPr>
        <sz val="18"/>
        <rFont val="宋体"/>
        <charset val="134"/>
      </rPr>
      <t>随县</t>
    </r>
    <r>
      <rPr>
        <sz val="18"/>
        <rFont val="Times New Roman"/>
        <family val="1"/>
      </rPr>
      <t>2021</t>
    </r>
    <r>
      <rPr>
        <sz val="18"/>
        <rFont val="宋体"/>
        <charset val="134"/>
      </rPr>
      <t>年</t>
    </r>
    <r>
      <rPr>
        <sz val="18"/>
        <rFont val="方正小标宋简体"/>
        <charset val="134"/>
      </rPr>
      <t>统筹整合财政资金台账</t>
    </r>
  </si>
  <si>
    <t xml:space="preserve">  编制单位： 随县财政局             </t>
  </si>
  <si>
    <t xml:space="preserve">                            单位：万元</t>
  </si>
  <si>
    <t>序号</t>
  </si>
  <si>
    <t>资金来源渠道</t>
  </si>
  <si>
    <t>纳入整合范围的资金规模（到位资金）</t>
  </si>
  <si>
    <t>资金文件（上级）</t>
  </si>
  <si>
    <t>计划整合资金规模（依照方案填列）</t>
  </si>
  <si>
    <t>已统筹整合资金规模</t>
  </si>
  <si>
    <t>整合进度（已统筹整合规模/计划统筹整合规模%）</t>
  </si>
  <si>
    <t>资金文件（本级）</t>
  </si>
  <si>
    <t>资金使用投向（依照方案填列）</t>
  </si>
  <si>
    <t>已完成资金支出规模</t>
  </si>
  <si>
    <t>支出进度（已完成支出规模/计划统筹整合规模）</t>
  </si>
  <si>
    <t>资金类别</t>
  </si>
  <si>
    <t>资金支出方向</t>
  </si>
  <si>
    <t>项  目</t>
  </si>
  <si>
    <t>金 额</t>
  </si>
  <si>
    <t>建设责任单位</t>
  </si>
  <si>
    <t>合  计</t>
  </si>
  <si>
    <t>中央财政资金合计</t>
  </si>
  <si>
    <t>衔接推进乡村振兴资金</t>
  </si>
  <si>
    <t>鄂财农发[2019]82号4581万、鄂财农发[2021]12号784万</t>
  </si>
  <si>
    <t>随县财函[2021]31号</t>
  </si>
  <si>
    <t>易地扶贫搬迁贴息</t>
  </si>
  <si>
    <t>县乡村振兴局</t>
  </si>
  <si>
    <t>巩固拓展脱贫攻坚成果类</t>
  </si>
  <si>
    <t>2021年低收入脱贫户、监测户及边缘户产业奖补资金</t>
  </si>
  <si>
    <t>2021年脱贫户、边缘户外出务工人员一次性交通补贴资金</t>
  </si>
  <si>
    <t>2021年安全饮水、住房保障巩固提升工程</t>
  </si>
  <si>
    <t>2021年脱贫贫困村巩固拓展脱贫攻坚成果</t>
  </si>
  <si>
    <t>2021年培育壮大巩固脱贫优势特色产业项目</t>
  </si>
  <si>
    <t>随县财函[2021]46号</t>
  </si>
  <si>
    <t>2021年春季雨露计划扶贫助学资金</t>
  </si>
  <si>
    <t>2021年第二批外出务工交通补贴</t>
  </si>
  <si>
    <t>随县财函[2021]63号</t>
  </si>
  <si>
    <t>2021年农村道路建设及环境整治等村级小型公益项目奖补资金</t>
  </si>
  <si>
    <t>随县易迁办〔2021〕10号</t>
  </si>
  <si>
    <t>2021年易地搬迁集中安置区后续扶持资金</t>
  </si>
  <si>
    <t>县发改局</t>
  </si>
  <si>
    <t>脱贫村及部分一般村产业项目</t>
  </si>
  <si>
    <t>2021年公益性岗位补贴资金</t>
  </si>
  <si>
    <t>林业改革发展</t>
  </si>
  <si>
    <t>鄂财环发[2020]46号、鄂财环发[2021]11号</t>
  </si>
  <si>
    <t>2021年公益林生态效益补偿、天然林停伐管护</t>
  </si>
  <si>
    <t>林业局</t>
  </si>
  <si>
    <t>支持乡村产业发展类</t>
  </si>
  <si>
    <t>高标准农田建设项目</t>
  </si>
  <si>
    <t>鄂财农发[2020]86号</t>
  </si>
  <si>
    <t>农田建设服务中心</t>
  </si>
  <si>
    <t>鄂财建发[2021]29号</t>
  </si>
  <si>
    <t>24个村基本农田改造</t>
  </si>
  <si>
    <t>普通公路建养</t>
  </si>
  <si>
    <t>鄂财建发[2021]24号</t>
  </si>
  <si>
    <t>普通公路建设、国省道大修、国省道中修</t>
  </si>
  <si>
    <t>县交通运输局</t>
  </si>
  <si>
    <t>衔接推进乡村振兴类</t>
  </si>
  <si>
    <t>现代农业产业园</t>
  </si>
  <si>
    <t>鄂财农发[2020]52号</t>
  </si>
  <si>
    <t>农业产、供、销一体化建设，产业升级</t>
  </si>
  <si>
    <t>县农业农村</t>
  </si>
  <si>
    <t>移民后扶项目资金</t>
  </si>
  <si>
    <t>鄂财农发[2019]78号</t>
  </si>
  <si>
    <t>移民村基础设施建设</t>
  </si>
  <si>
    <t>县水利和湖泊局</t>
  </si>
  <si>
    <t>“三农”保险保费补贴</t>
  </si>
  <si>
    <t>鄂财金发[2020]29号</t>
  </si>
  <si>
    <t>政策性小麦保险、能繁母猪、育肥猪、公益林、“两属两户”、水稻保险、马铃薯、油菜保险</t>
  </si>
  <si>
    <t>人保财险随县支公司</t>
  </si>
  <si>
    <t>省级财政资金合计</t>
  </si>
  <si>
    <t>鄂财农发[2019]82号230万</t>
  </si>
  <si>
    <t>核减鄂财农发[2021]10号3万</t>
  </si>
  <si>
    <t>鄂财农发[2021]10号</t>
  </si>
  <si>
    <t>省核减</t>
  </si>
  <si>
    <t>鄂财社发[2021]5号</t>
  </si>
  <si>
    <t>农村低保、五保</t>
  </si>
  <si>
    <t>民政局</t>
  </si>
  <si>
    <t>鄂财农村发发[2021]9号</t>
  </si>
  <si>
    <t>农村公益事业建设、美丽乡村建设资金</t>
  </si>
  <si>
    <t>县农业农村局</t>
  </si>
  <si>
    <t>鄂财农村发发[2020]13号</t>
  </si>
  <si>
    <t>农村转移支付资金</t>
  </si>
  <si>
    <t>农村公路建设</t>
  </si>
  <si>
    <t>县农村公路管理局</t>
  </si>
  <si>
    <t>农村公路建设项目等</t>
  </si>
  <si>
    <t>鄂财建发[2020]224号</t>
  </si>
  <si>
    <t>干线公路小修保养、公路站房及养护
设施维护费</t>
  </si>
  <si>
    <t>市级财政资金合计</t>
  </si>
  <si>
    <t>市级衔接推进乡村振兴资金</t>
  </si>
  <si>
    <t>片区与插花地区扶贫资金.驻村工作队帮扶资金</t>
  </si>
  <si>
    <t>随财函[2021]185号</t>
  </si>
  <si>
    <t>美丽乡村建设项目</t>
  </si>
  <si>
    <t>村级集体经济扶持村项目</t>
  </si>
  <si>
    <t>交通特色产业发展项目</t>
  </si>
  <si>
    <t>县级财政资金合计</t>
  </si>
  <si>
    <t>县本级财政投入</t>
  </si>
  <si>
    <t>精准扶贫（乡村振兴）地方配套经费</t>
  </si>
  <si>
    <t>5210+190</t>
  </si>
  <si>
    <r>
      <rPr>
        <sz val="10"/>
        <rFont val="宋体"/>
        <charset val="134"/>
      </rPr>
      <t>随县财函</t>
    </r>
    <r>
      <rPr>
        <sz val="10"/>
        <rFont val="MS Sans Serif"/>
        <family val="2"/>
      </rPr>
      <t>[2021]78</t>
    </r>
    <r>
      <rPr>
        <sz val="10"/>
        <rFont val="宋体"/>
        <charset val="134"/>
      </rPr>
      <t>号</t>
    </r>
  </si>
  <si>
    <t>2021年春季建档立卡贫困生资助</t>
  </si>
  <si>
    <t>县教育局</t>
  </si>
  <si>
    <t>2021年乡村振兴项目管理费</t>
  </si>
  <si>
    <t xml:space="preserve">小额扶贫贷款贴息   </t>
  </si>
  <si>
    <t>贫困户水稻保险</t>
  </si>
  <si>
    <t>第二批贫困户水稻保险</t>
  </si>
  <si>
    <t>2021年秋季建档立卡贫困生地方兜底</t>
  </si>
  <si>
    <t>2021年乡村振兴干部培训费</t>
  </si>
  <si>
    <t>2021年城乡居民医保补贴</t>
  </si>
  <si>
    <t>县医保局</t>
  </si>
  <si>
    <t>县交通局</t>
  </si>
  <si>
    <t>扶贫基地及车间带贫补贴</t>
  </si>
  <si>
    <t>2021年春季雨露计划职业教育扶贫助学资金</t>
  </si>
  <si>
    <t>2021年驻村第一书记工作经费</t>
  </si>
  <si>
    <t>代缴困难群体最低基本养老保险资金</t>
  </si>
  <si>
    <t>县城乡居民社会养老保险局</t>
  </si>
  <si>
    <t>“防贫保”资金</t>
  </si>
  <si>
    <t>县人保财保险</t>
  </si>
  <si>
    <t>随县财函[2021]85号</t>
  </si>
  <si>
    <t>市光伏公司所建村级电站公益性岗位</t>
  </si>
  <si>
    <t>2021年第二季度小额扶贫贷款贴息</t>
  </si>
  <si>
    <t>预拨2021年省级龙头企业贷款贴息</t>
  </si>
  <si>
    <t>2021秋季雨露计划</t>
  </si>
  <si>
    <t>2021年项目管理费</t>
  </si>
  <si>
    <r>
      <rPr>
        <sz val="18"/>
        <rFont val="Times New Roman"/>
        <family val="1"/>
      </rPr>
      <t xml:space="preserve">  </t>
    </r>
    <r>
      <rPr>
        <sz val="18"/>
        <rFont val="宋体"/>
        <charset val="134"/>
      </rPr>
      <t>随县</t>
    </r>
    <r>
      <rPr>
        <sz val="18"/>
        <rFont val="Times New Roman"/>
        <family val="1"/>
      </rPr>
      <t>2022</t>
    </r>
    <r>
      <rPr>
        <sz val="18"/>
        <rFont val="宋体"/>
        <charset val="134"/>
      </rPr>
      <t>年</t>
    </r>
    <r>
      <rPr>
        <sz val="18"/>
        <rFont val="方正小标宋简体"/>
        <charset val="134"/>
      </rPr>
      <t>专项扶贫衔接乡村振兴台账</t>
    </r>
  </si>
  <si>
    <t>财政专项扶贫资金</t>
  </si>
  <si>
    <t>财政扶贫发展</t>
  </si>
  <si>
    <t>鄂财农发[2021]67号4829万</t>
  </si>
  <si>
    <t>随县财函〔2022〕22 号</t>
  </si>
  <si>
    <t>2022年易地扶贫搬迁贷款贴息</t>
  </si>
  <si>
    <t>县城投公司</t>
  </si>
  <si>
    <t>易迁安置点产业扶持</t>
  </si>
  <si>
    <t>脱贫村产业资金</t>
  </si>
  <si>
    <t>减草店退回5.81万</t>
  </si>
  <si>
    <t>项目管理费</t>
  </si>
  <si>
    <t>鄂财农发[2022]18号200万</t>
  </si>
  <si>
    <t>资金绩效奖励</t>
  </si>
  <si>
    <r>
      <rPr>
        <sz val="10"/>
        <rFont val="宋体"/>
        <charset val="134"/>
      </rPr>
      <t>加草店退回</t>
    </r>
    <r>
      <rPr>
        <sz val="10"/>
        <rFont val="MS Sans Serif"/>
        <family val="2"/>
      </rPr>
      <t>5.81</t>
    </r>
    <r>
      <rPr>
        <sz val="10"/>
        <rFont val="宋体"/>
        <charset val="134"/>
      </rPr>
      <t>万</t>
    </r>
  </si>
  <si>
    <t>专项扶贫资金</t>
  </si>
  <si>
    <t>鄂财农发[2021]67号120万</t>
  </si>
  <si>
    <t xml:space="preserve">鄂财农发[2021]83号 </t>
  </si>
  <si>
    <t>农业产业化龙头企业扶持资金-共富牧业2021年生猪产业链项目</t>
  </si>
  <si>
    <t>农业产业化龙头企业扶持资金-万和食品1000吨香菇技改项目</t>
  </si>
  <si>
    <t>县经信局</t>
  </si>
  <si>
    <t>鄂财农发[2021]19号</t>
  </si>
  <si>
    <t>鄂财农村发[2022]4号</t>
  </si>
  <si>
    <t>市级专项扶贫资金</t>
  </si>
  <si>
    <t>随财函[2022]42号</t>
  </si>
  <si>
    <t>美丽乡村建设经费</t>
  </si>
  <si>
    <t>农村财政管理局</t>
  </si>
  <si>
    <t>年初预算</t>
  </si>
  <si>
    <t>随县财函〔2022〕31 号</t>
  </si>
  <si>
    <t>2022年第一季度小额扶贫贷款贴息资金</t>
  </si>
  <si>
    <t>产业发展奖补</t>
  </si>
  <si>
    <t>公益岗位补贴</t>
  </si>
  <si>
    <t>健康资助政策落实</t>
  </si>
  <si>
    <t>春季建档立卡贫困生保障兜底</t>
  </si>
  <si>
    <t>各单位考核奖补</t>
  </si>
  <si>
    <t>单位：万元</t>
  </si>
  <si>
    <t>分配资金</t>
  </si>
  <si>
    <t>小额扶贫贷款贴息</t>
  </si>
  <si>
    <t>异地就读贫困生资助</t>
  </si>
  <si>
    <t>雨露计划助学补贴</t>
  </si>
  <si>
    <t>公益性岗位工资补贴</t>
  </si>
  <si>
    <t>外出务工一次性交通补贴</t>
  </si>
  <si>
    <t>省级发展新型农村集体经济产业地方配套资金</t>
  </si>
  <si>
    <t>乡村振兴干部培训费</t>
  </si>
  <si>
    <t>小型公益补短板和支持村级产业发展项目</t>
  </si>
  <si>
    <t>监测对象和低收入人口第二批生产奖补</t>
  </si>
  <si>
    <t>省级和美乡村建设试点地方配套资金</t>
  </si>
  <si>
    <t>安居镇社会化服务体系建设及产业发展</t>
  </si>
  <si>
    <t>易地扶贫搬迁贷款县级贴息</t>
  </si>
  <si>
    <r>
      <rPr>
        <sz val="13"/>
        <color rgb="FF000000"/>
        <rFont val="宋体"/>
        <charset val="134"/>
      </rPr>
      <t>扶贫车间带贫补贴</t>
    </r>
  </si>
  <si>
    <r>
      <rPr>
        <sz val="13"/>
        <color rgb="FF000000"/>
        <rFont val="宋体"/>
        <charset val="134"/>
      </rPr>
      <t>健康医疗保障资金</t>
    </r>
  </si>
  <si>
    <r>
      <rPr>
        <sz val="13"/>
        <color rgb="FF000000"/>
        <rFont val="宋体"/>
        <charset val="134"/>
      </rPr>
      <t>大洪山旅游度假区和美乡村建设</t>
    </r>
  </si>
  <si>
    <r>
      <rPr>
        <sz val="13"/>
        <color rgb="FF000000"/>
        <rFont val="宋体"/>
        <charset val="134"/>
      </rPr>
      <t>尚市镇数字乡村智慧农业建设项目</t>
    </r>
  </si>
  <si>
    <t>农村寄递物流体系建设奖补</t>
  </si>
  <si>
    <t>合计</t>
  </si>
  <si>
    <t>项目名称</t>
    <phoneticPr fontId="27" type="noConversion"/>
  </si>
  <si>
    <t>随县2023年县级财政衔接资金分配计划表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</si>
</sst>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yyyy&quot;年&quot;m&quot;月&quot;;@"/>
  </numFmts>
  <fonts count="41">
    <font>
      <sz val="11"/>
      <color theme="1"/>
      <name val="宋体"/>
      <charset val="134"/>
      <scheme val="minor"/>
    </font>
    <font>
      <sz val="13"/>
      <color theme="1"/>
      <name val="楷体_GB2312"/>
      <charset val="134"/>
    </font>
    <font>
      <sz val="13"/>
      <color theme="1"/>
      <name val="黑体"/>
      <charset val="134"/>
    </font>
    <font>
      <sz val="13"/>
      <name val="宋体"/>
      <charset val="134"/>
      <scheme val="minor"/>
    </font>
    <font>
      <sz val="13"/>
      <color theme="1"/>
      <name val="宋体"/>
      <charset val="134"/>
      <scheme val="minor"/>
    </font>
    <font>
      <sz val="20"/>
      <name val="方正小标宋简体"/>
      <charset val="134"/>
    </font>
    <font>
      <sz val="13"/>
      <name val="楷体_GB2312"/>
      <charset val="134"/>
    </font>
    <font>
      <sz val="13"/>
      <name val="黑体"/>
      <charset val="134"/>
    </font>
    <font>
      <sz val="13"/>
      <color indexed="8"/>
      <name val="宋体"/>
      <charset val="134"/>
      <scheme val="minor"/>
    </font>
    <font>
      <sz val="13"/>
      <color rgb="FF000000"/>
      <name val="宋体"/>
      <charset val="134"/>
    </font>
    <font>
      <sz val="10"/>
      <name val="MS Sans Serif"/>
      <family val="2"/>
    </font>
    <font>
      <sz val="9"/>
      <name val="MS Sans Serif"/>
      <family val="2"/>
    </font>
    <font>
      <sz val="18"/>
      <name val="Times New Roman"/>
      <family val="1"/>
    </font>
    <font>
      <sz val="11"/>
      <name val="宋体"/>
      <charset val="134"/>
      <scheme val="minor"/>
    </font>
    <font>
      <sz val="11"/>
      <name val="黑体"/>
      <charset val="134"/>
    </font>
    <font>
      <sz val="10"/>
      <name val="黑体"/>
      <charset val="134"/>
    </font>
    <font>
      <b/>
      <sz val="11"/>
      <name val="宋体"/>
      <charset val="134"/>
    </font>
    <font>
      <b/>
      <sz val="12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宋体"/>
      <charset val="134"/>
    </font>
    <font>
      <sz val="11"/>
      <name val="Times New Roman"/>
      <family val="1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Times New Roman"/>
      <family val="1"/>
    </font>
    <font>
      <sz val="9"/>
      <name val="宋体"/>
      <charset val="134"/>
      <scheme val="minor"/>
    </font>
    <font>
      <sz val="9"/>
      <name val="宋体"/>
      <charset val="134"/>
    </font>
    <font>
      <b/>
      <sz val="12"/>
      <name val="MS Sans Serif"/>
      <family val="2"/>
    </font>
    <font>
      <sz val="10"/>
      <color indexed="8"/>
      <name val="宋体"/>
      <charset val="134"/>
    </font>
    <font>
      <b/>
      <sz val="9"/>
      <name val="Times New Roman"/>
      <family val="1"/>
    </font>
    <font>
      <b/>
      <sz val="10"/>
      <name val="Times New Roman"/>
      <family val="1"/>
    </font>
    <font>
      <sz val="10"/>
      <color rgb="FFFF0000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8"/>
      <name val="宋体"/>
      <charset val="134"/>
    </font>
    <font>
      <sz val="18"/>
      <name val="方正小标宋简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37" fillId="0" borderId="0">
      <alignment vertical="center"/>
    </xf>
    <xf numFmtId="0" fontId="38" fillId="0" borderId="0">
      <alignment vertical="center"/>
    </xf>
    <xf numFmtId="0" fontId="38" fillId="0" borderId="0"/>
    <xf numFmtId="0" fontId="36" fillId="0" borderId="0">
      <alignment vertical="center"/>
    </xf>
  </cellStyleXfs>
  <cellXfs count="1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4" fillId="0" borderId="0" xfId="0" applyFont="1">
      <alignment vertical="center"/>
    </xf>
    <xf numFmtId="0" fontId="6" fillId="0" borderId="1" xfId="0" applyFont="1" applyFill="1" applyBorder="1" applyAlignment="1">
      <alignment horizontal="left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3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Fill="1" applyAlignment="1"/>
    <xf numFmtId="0" fontId="11" fillId="0" borderId="0" xfId="0" applyFont="1" applyFill="1" applyAlignment="1">
      <alignment horizontal="left" wrapText="1"/>
    </xf>
    <xf numFmtId="0" fontId="14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10" fontId="18" fillId="0" borderId="2" xfId="0" applyNumberFormat="1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13" fillId="0" borderId="2" xfId="4" applyFont="1" applyBorder="1" applyAlignment="1">
      <alignment horizontal="center" vertical="center"/>
    </xf>
    <xf numFmtId="0" fontId="21" fillId="0" borderId="2" xfId="0" applyFont="1" applyFill="1" applyBorder="1" applyAlignment="1">
      <alignment vertical="center" wrapText="1"/>
    </xf>
    <xf numFmtId="0" fontId="22" fillId="0" borderId="2" xfId="0" applyFont="1" applyFill="1" applyBorder="1" applyAlignment="1">
      <alignment vertical="center" wrapText="1"/>
    </xf>
    <xf numFmtId="0" fontId="13" fillId="0" borderId="2" xfId="4" applyFont="1" applyBorder="1" applyAlignment="1">
      <alignment vertical="center"/>
    </xf>
    <xf numFmtId="0" fontId="19" fillId="0" borderId="3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center"/>
    </xf>
    <xf numFmtId="0" fontId="10" fillId="0" borderId="0" xfId="0" applyFont="1" applyFill="1" applyAlignment="1">
      <alignment wrapText="1"/>
    </xf>
    <xf numFmtId="0" fontId="27" fillId="0" borderId="2" xfId="4" applyFont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22" fillId="0" borderId="0" xfId="0" applyFont="1" applyFill="1" applyAlignment="1">
      <alignment horizontal="left" vertical="center"/>
    </xf>
    <xf numFmtId="0" fontId="22" fillId="0" borderId="6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/>
    <xf numFmtId="0" fontId="28" fillId="0" borderId="2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center"/>
    </xf>
    <xf numFmtId="0" fontId="28" fillId="0" borderId="2" xfId="0" applyFont="1" applyFill="1" applyBorder="1" applyAlignment="1">
      <alignment horizontal="left" vertical="center" wrapText="1"/>
    </xf>
    <xf numFmtId="10" fontId="24" fillId="0" borderId="2" xfId="0" applyNumberFormat="1" applyFont="1" applyFill="1" applyBorder="1" applyAlignment="1">
      <alignment horizontal="left" vertical="center" wrapText="1"/>
    </xf>
    <xf numFmtId="0" fontId="30" fillId="0" borderId="2" xfId="3" applyNumberFormat="1" applyFont="1" applyFill="1" applyBorder="1" applyAlignment="1">
      <alignment horizontal="left" vertical="center" wrapText="1"/>
    </xf>
    <xf numFmtId="0" fontId="22" fillId="0" borderId="2" xfId="3" applyNumberFormat="1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31" fillId="0" borderId="2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/>
    </xf>
    <xf numFmtId="10" fontId="18" fillId="0" borderId="2" xfId="0" applyNumberFormat="1" applyFont="1" applyFill="1" applyBorder="1" applyAlignment="1">
      <alignment horizontal="left" vertical="center"/>
    </xf>
    <xf numFmtId="0" fontId="29" fillId="0" borderId="0" xfId="0" applyFont="1" applyFill="1" applyAlignment="1"/>
    <xf numFmtId="0" fontId="27" fillId="0" borderId="3" xfId="4" applyFont="1" applyBorder="1" applyAlignment="1">
      <alignment horizontal="left" vertical="center" wrapText="1"/>
    </xf>
    <xf numFmtId="0" fontId="30" fillId="0" borderId="2" xfId="3" applyNumberFormat="1" applyFont="1" applyFill="1" applyBorder="1" applyAlignment="1">
      <alignment vertical="center" wrapText="1"/>
    </xf>
    <xf numFmtId="0" fontId="28" fillId="0" borderId="2" xfId="1" applyFont="1" applyFill="1" applyBorder="1" applyAlignment="1">
      <alignment vertical="center" wrapText="1"/>
    </xf>
    <xf numFmtId="0" fontId="22" fillId="0" borderId="2" xfId="3" applyNumberFormat="1" applyFont="1" applyFill="1" applyBorder="1" applyAlignment="1">
      <alignment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left" vertical="center" wrapText="1"/>
    </xf>
    <xf numFmtId="0" fontId="20" fillId="0" borderId="2" xfId="2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justify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28" fillId="0" borderId="2" xfId="2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justify" vertical="center" wrapText="1"/>
    </xf>
    <xf numFmtId="0" fontId="34" fillId="0" borderId="0" xfId="0" applyFont="1" applyAlignment="1">
      <alignment vertical="center" wrapText="1"/>
    </xf>
    <xf numFmtId="0" fontId="35" fillId="0" borderId="2" xfId="3" applyNumberFormat="1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31" fontId="13" fillId="0" borderId="1" xfId="0" applyNumberFormat="1" applyFont="1" applyFill="1" applyBorder="1" applyAlignment="1">
      <alignment horizontal="center" vertical="center"/>
    </xf>
    <xf numFmtId="31" fontId="27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left" vertical="center" wrapText="1"/>
    </xf>
    <xf numFmtId="0" fontId="22" fillId="0" borderId="3" xfId="1" applyFont="1" applyFill="1" applyBorder="1" applyAlignment="1">
      <alignment horizontal="center" vertical="center" wrapText="1"/>
    </xf>
    <xf numFmtId="0" fontId="22" fillId="0" borderId="5" xfId="1" applyFont="1" applyFill="1" applyBorder="1" applyAlignment="1">
      <alignment horizontal="center" vertical="center" wrapText="1"/>
    </xf>
    <xf numFmtId="0" fontId="22" fillId="0" borderId="4" xfId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/>
    </xf>
    <xf numFmtId="0" fontId="21" fillId="0" borderId="2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3" fillId="0" borderId="2" xfId="4" applyFont="1" applyBorder="1" applyAlignment="1">
      <alignment horizontal="right" vertical="center" wrapText="1"/>
    </xf>
    <xf numFmtId="0" fontId="18" fillId="0" borderId="3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 shrinkToFit="1"/>
    </xf>
    <xf numFmtId="0" fontId="10" fillId="0" borderId="0" xfId="0" applyFont="1" applyFill="1" applyAlignment="1">
      <alignment horizontal="center" vertical="center" wrapText="1" shrinkToFi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2" xfId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3" fillId="0" borderId="3" xfId="4" applyFont="1" applyBorder="1" applyAlignment="1">
      <alignment horizontal="center" vertical="center"/>
    </xf>
    <xf numFmtId="0" fontId="13" fillId="0" borderId="5" xfId="4" applyFont="1" applyBorder="1" applyAlignment="1">
      <alignment horizontal="center" vertical="center"/>
    </xf>
    <xf numFmtId="0" fontId="13" fillId="0" borderId="4" xfId="4" applyFont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/>
    </xf>
    <xf numFmtId="0" fontId="27" fillId="0" borderId="3" xfId="4" applyFont="1" applyBorder="1" applyAlignment="1">
      <alignment horizontal="center" vertical="center" wrapText="1"/>
    </xf>
    <xf numFmtId="0" fontId="27" fillId="0" borderId="5" xfId="4" applyFont="1" applyBorder="1" applyAlignment="1">
      <alignment horizontal="center" vertical="center" wrapText="1"/>
    </xf>
    <xf numFmtId="0" fontId="27" fillId="0" borderId="4" xfId="4" applyFont="1" applyBorder="1" applyAlignment="1">
      <alignment horizontal="center" vertical="center" wrapText="1"/>
    </xf>
    <xf numFmtId="0" fontId="28" fillId="0" borderId="3" xfId="1" applyFont="1" applyFill="1" applyBorder="1" applyAlignment="1">
      <alignment horizontal="center" vertical="center" wrapText="1"/>
    </xf>
    <xf numFmtId="0" fontId="28" fillId="0" borderId="5" xfId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</cellXfs>
  <cellStyles count="5">
    <cellStyle name="常规" xfId="0" builtinId="0"/>
    <cellStyle name="常规 10" xfId="2"/>
    <cellStyle name="常规 159" xfId="1"/>
    <cellStyle name="常规 2" xfId="3"/>
    <cellStyle name="常规 782" xfId="4"/>
  </cellStyles>
  <dxfs count="0"/>
  <tableStyles count="0" defaultTableStyle="TableStyleMedium2" defaultPivotStyle="PivotStyleLight16"/>
  <colors>
    <mruColors>
      <color rgb="FF000000"/>
      <color rgb="FFFF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65"/>
  <sheetViews>
    <sheetView workbookViewId="0">
      <selection activeCell="M62" sqref="M62:M64"/>
    </sheetView>
  </sheetViews>
  <sheetFormatPr defaultColWidth="7.88671875" defaultRowHeight="14.4"/>
  <cols>
    <col min="1" max="1" width="4.109375" style="16" customWidth="1"/>
    <col min="2" max="2" width="13" style="16" customWidth="1"/>
    <col min="3" max="3" width="8.88671875" style="16" customWidth="1"/>
    <col min="4" max="4" width="8.77734375" style="16" customWidth="1"/>
    <col min="5" max="5" width="11.109375" style="16" customWidth="1"/>
    <col min="6" max="6" width="8.88671875" style="16" customWidth="1"/>
    <col min="7" max="7" width="8.33203125" style="16"/>
    <col min="8" max="8" width="8.109375" style="16" customWidth="1"/>
    <col min="9" max="9" width="9.109375" style="17" customWidth="1"/>
    <col min="10" max="10" width="17.88671875" style="16" customWidth="1"/>
    <col min="11" max="11" width="11" style="16" customWidth="1"/>
    <col min="12" max="12" width="10.33203125" style="16" customWidth="1"/>
    <col min="13" max="13" width="11.109375" style="16" customWidth="1"/>
    <col min="14" max="14" width="10.33203125" style="16" customWidth="1"/>
    <col min="15" max="15" width="10" style="16" hidden="1" customWidth="1"/>
    <col min="16" max="16" width="11.77734375" style="16"/>
    <col min="17" max="17" width="7.88671875" style="16"/>
    <col min="18" max="18" width="11.77734375" style="16"/>
    <col min="19" max="16382" width="7.88671875" style="16"/>
    <col min="16384" max="16384" width="7.88671875" style="44"/>
  </cols>
  <sheetData>
    <row r="1" spans="1:15" s="16" customFormat="1" ht="28.5" customHeight="1">
      <c r="A1" s="74" t="s">
        <v>0</v>
      </c>
      <c r="B1" s="74"/>
      <c r="C1" s="74"/>
      <c r="D1" s="74"/>
      <c r="E1" s="74"/>
      <c r="F1" s="74"/>
      <c r="G1" s="74"/>
      <c r="H1" s="74"/>
      <c r="I1" s="75"/>
      <c r="J1" s="74"/>
      <c r="K1" s="74"/>
      <c r="L1" s="74"/>
      <c r="M1" s="74"/>
      <c r="N1" s="74"/>
    </row>
    <row r="2" spans="1:15" s="16" customFormat="1" ht="25.5" customHeight="1">
      <c r="A2" s="76" t="s">
        <v>1</v>
      </c>
      <c r="B2" s="76"/>
      <c r="C2" s="76"/>
      <c r="D2" s="77">
        <v>44544</v>
      </c>
      <c r="E2" s="77"/>
      <c r="F2" s="77"/>
      <c r="G2" s="77"/>
      <c r="H2" s="77"/>
      <c r="I2" s="78"/>
      <c r="J2" s="77"/>
      <c r="K2" s="79" t="s">
        <v>2</v>
      </c>
      <c r="L2" s="79"/>
      <c r="M2" s="79"/>
      <c r="N2" s="79"/>
    </row>
    <row r="3" spans="1:15" s="16" customFormat="1" ht="38.25" customHeight="1">
      <c r="A3" s="80" t="s">
        <v>3</v>
      </c>
      <c r="B3" s="80" t="s">
        <v>4</v>
      </c>
      <c r="C3" s="80"/>
      <c r="D3" s="80" t="s">
        <v>5</v>
      </c>
      <c r="E3" s="100" t="s">
        <v>6</v>
      </c>
      <c r="F3" s="103" t="s">
        <v>7</v>
      </c>
      <c r="G3" s="106" t="s">
        <v>8</v>
      </c>
      <c r="H3" s="108" t="s">
        <v>9</v>
      </c>
      <c r="I3" s="100" t="s">
        <v>10</v>
      </c>
      <c r="J3" s="80" t="s">
        <v>11</v>
      </c>
      <c r="K3" s="80"/>
      <c r="L3" s="80"/>
      <c r="M3" s="106" t="s">
        <v>12</v>
      </c>
      <c r="N3" s="96" t="s">
        <v>13</v>
      </c>
    </row>
    <row r="4" spans="1:15" s="16" customFormat="1" ht="51.9" customHeight="1">
      <c r="A4" s="80"/>
      <c r="B4" s="18" t="s">
        <v>14</v>
      </c>
      <c r="C4" s="18" t="s">
        <v>15</v>
      </c>
      <c r="D4" s="92"/>
      <c r="E4" s="100"/>
      <c r="F4" s="103"/>
      <c r="G4" s="107"/>
      <c r="H4" s="108"/>
      <c r="I4" s="100"/>
      <c r="J4" s="36" t="s">
        <v>16</v>
      </c>
      <c r="K4" s="37" t="s">
        <v>17</v>
      </c>
      <c r="L4" s="18" t="s">
        <v>18</v>
      </c>
      <c r="M4" s="107"/>
      <c r="N4" s="108"/>
    </row>
    <row r="5" spans="1:15" s="16" customFormat="1" ht="25.5" customHeight="1">
      <c r="A5" s="81" t="s">
        <v>19</v>
      </c>
      <c r="B5" s="81"/>
      <c r="C5" s="81"/>
      <c r="D5" s="19">
        <f t="shared" ref="D5:G5" si="0">D6+D27+D38+D42</f>
        <v>41345</v>
      </c>
      <c r="E5" s="21"/>
      <c r="F5" s="63">
        <f t="shared" si="0"/>
        <v>41345</v>
      </c>
      <c r="G5" s="21">
        <f t="shared" si="0"/>
        <v>41345</v>
      </c>
      <c r="H5" s="20"/>
      <c r="I5" s="21"/>
      <c r="J5" s="21"/>
      <c r="K5" s="21">
        <f>K6+K27+K38+K42</f>
        <v>41277</v>
      </c>
      <c r="L5" s="21"/>
      <c r="M5" s="21">
        <f>M6+M27+M38+M42</f>
        <v>41277</v>
      </c>
      <c r="N5" s="20">
        <f>M5/F5</f>
        <v>0.99835530293868702</v>
      </c>
    </row>
    <row r="6" spans="1:15" s="16" customFormat="1" ht="33" customHeight="1">
      <c r="A6" s="81" t="s">
        <v>20</v>
      </c>
      <c r="B6" s="81"/>
      <c r="C6" s="81"/>
      <c r="D6" s="21">
        <f>SUM(D7:D26)</f>
        <v>27235</v>
      </c>
      <c r="E6" s="21"/>
      <c r="F6" s="21">
        <f t="shared" ref="F6:M6" si="1">SUM(F7:F26)</f>
        <v>27235</v>
      </c>
      <c r="G6" s="21">
        <f t="shared" si="1"/>
        <v>27235</v>
      </c>
      <c r="H6" s="21"/>
      <c r="I6" s="21"/>
      <c r="J6" s="21"/>
      <c r="K6" s="21">
        <f t="shared" si="1"/>
        <v>27167</v>
      </c>
      <c r="L6" s="21"/>
      <c r="M6" s="21">
        <f t="shared" si="1"/>
        <v>27167</v>
      </c>
      <c r="N6" s="20">
        <f>M6/F6</f>
        <v>0.99750321277767595</v>
      </c>
    </row>
    <row r="7" spans="1:15" s="16" customFormat="1" ht="37.950000000000003" customHeight="1">
      <c r="A7" s="22">
        <v>1</v>
      </c>
      <c r="B7" s="83" t="s">
        <v>21</v>
      </c>
      <c r="C7" s="88" t="s">
        <v>21</v>
      </c>
      <c r="D7" s="93">
        <v>5365</v>
      </c>
      <c r="E7" s="96" t="s">
        <v>22</v>
      </c>
      <c r="F7" s="93">
        <v>5365</v>
      </c>
      <c r="G7" s="93">
        <v>5365</v>
      </c>
      <c r="H7" s="109"/>
      <c r="I7" s="40" t="s">
        <v>23</v>
      </c>
      <c r="J7" s="32" t="s">
        <v>24</v>
      </c>
      <c r="K7" s="38">
        <v>1089</v>
      </c>
      <c r="L7" s="32" t="s">
        <v>25</v>
      </c>
      <c r="M7" s="38">
        <v>1089</v>
      </c>
      <c r="N7" s="32"/>
      <c r="O7" s="113" t="s">
        <v>26</v>
      </c>
    </row>
    <row r="8" spans="1:15" s="16" customFormat="1" ht="40.950000000000003" customHeight="1">
      <c r="A8" s="22">
        <v>2</v>
      </c>
      <c r="B8" s="83"/>
      <c r="C8" s="88"/>
      <c r="D8" s="93"/>
      <c r="E8" s="96"/>
      <c r="F8" s="93"/>
      <c r="G8" s="93"/>
      <c r="H8" s="109"/>
      <c r="I8" s="40" t="s">
        <v>23</v>
      </c>
      <c r="J8" s="32" t="s">
        <v>27</v>
      </c>
      <c r="K8" s="38">
        <v>639.20000000000005</v>
      </c>
      <c r="L8" s="32" t="s">
        <v>25</v>
      </c>
      <c r="M8" s="38">
        <v>639.20000000000005</v>
      </c>
      <c r="N8" s="32"/>
      <c r="O8" s="114"/>
    </row>
    <row r="9" spans="1:15" s="16" customFormat="1" ht="46.05" customHeight="1">
      <c r="A9" s="22">
        <v>3</v>
      </c>
      <c r="B9" s="83"/>
      <c r="C9" s="88"/>
      <c r="D9" s="93"/>
      <c r="E9" s="96"/>
      <c r="F9" s="93"/>
      <c r="G9" s="93"/>
      <c r="H9" s="109"/>
      <c r="I9" s="40" t="s">
        <v>23</v>
      </c>
      <c r="J9" s="32" t="s">
        <v>28</v>
      </c>
      <c r="K9" s="38">
        <v>557.85</v>
      </c>
      <c r="L9" s="32" t="s">
        <v>25</v>
      </c>
      <c r="M9" s="38">
        <v>557.85</v>
      </c>
      <c r="N9" s="32"/>
      <c r="O9" s="114"/>
    </row>
    <row r="10" spans="1:15" s="16" customFormat="1" ht="42" customHeight="1">
      <c r="A10" s="22">
        <v>4</v>
      </c>
      <c r="B10" s="83"/>
      <c r="C10" s="88"/>
      <c r="D10" s="93"/>
      <c r="E10" s="96"/>
      <c r="F10" s="93"/>
      <c r="G10" s="93"/>
      <c r="H10" s="109"/>
      <c r="I10" s="40" t="s">
        <v>23</v>
      </c>
      <c r="J10" s="32" t="s">
        <v>29</v>
      </c>
      <c r="K10" s="38">
        <v>380</v>
      </c>
      <c r="L10" s="32" t="s">
        <v>25</v>
      </c>
      <c r="M10" s="38">
        <v>380</v>
      </c>
      <c r="N10" s="32"/>
      <c r="O10" s="114"/>
    </row>
    <row r="11" spans="1:15" s="16" customFormat="1" ht="42" customHeight="1">
      <c r="A11" s="22">
        <v>5</v>
      </c>
      <c r="B11" s="83"/>
      <c r="C11" s="88"/>
      <c r="D11" s="93"/>
      <c r="E11" s="96"/>
      <c r="F11" s="93"/>
      <c r="G11" s="93"/>
      <c r="H11" s="109"/>
      <c r="I11" s="40" t="s">
        <v>23</v>
      </c>
      <c r="J11" s="32" t="s">
        <v>30</v>
      </c>
      <c r="K11" s="38">
        <v>600</v>
      </c>
      <c r="L11" s="32" t="s">
        <v>25</v>
      </c>
      <c r="M11" s="38">
        <v>600</v>
      </c>
      <c r="N11" s="32"/>
      <c r="O11" s="114"/>
    </row>
    <row r="12" spans="1:15" s="16" customFormat="1" ht="40.950000000000003" customHeight="1">
      <c r="A12" s="22">
        <v>6</v>
      </c>
      <c r="B12" s="83"/>
      <c r="C12" s="88"/>
      <c r="D12" s="93"/>
      <c r="E12" s="96"/>
      <c r="F12" s="93"/>
      <c r="G12" s="93"/>
      <c r="H12" s="109"/>
      <c r="I12" s="40" t="s">
        <v>23</v>
      </c>
      <c r="J12" s="32" t="s">
        <v>31</v>
      </c>
      <c r="K12" s="38">
        <v>425</v>
      </c>
      <c r="L12" s="32" t="s">
        <v>25</v>
      </c>
      <c r="M12" s="38">
        <v>425</v>
      </c>
      <c r="N12" s="32"/>
      <c r="O12" s="114"/>
    </row>
    <row r="13" spans="1:15" s="16" customFormat="1" ht="37.049999999999997" customHeight="1">
      <c r="A13" s="22">
        <v>7</v>
      </c>
      <c r="B13" s="83"/>
      <c r="C13" s="88"/>
      <c r="D13" s="93"/>
      <c r="E13" s="96"/>
      <c r="F13" s="93"/>
      <c r="G13" s="93"/>
      <c r="H13" s="109"/>
      <c r="I13" s="40" t="s">
        <v>32</v>
      </c>
      <c r="J13" s="32" t="s">
        <v>33</v>
      </c>
      <c r="K13" s="38">
        <v>53.65</v>
      </c>
      <c r="L13" s="32" t="s">
        <v>25</v>
      </c>
      <c r="M13" s="38">
        <v>53.65</v>
      </c>
      <c r="N13" s="32"/>
      <c r="O13" s="114"/>
    </row>
    <row r="14" spans="1:15" s="16" customFormat="1" ht="39" customHeight="1">
      <c r="A14" s="22">
        <v>8</v>
      </c>
      <c r="B14" s="83"/>
      <c r="C14" s="88"/>
      <c r="D14" s="93"/>
      <c r="E14" s="96"/>
      <c r="F14" s="93"/>
      <c r="G14" s="93"/>
      <c r="H14" s="109"/>
      <c r="I14" s="40" t="s">
        <v>32</v>
      </c>
      <c r="J14" s="32" t="s">
        <v>34</v>
      </c>
      <c r="K14" s="38">
        <v>38.159999999999997</v>
      </c>
      <c r="L14" s="32" t="s">
        <v>25</v>
      </c>
      <c r="M14" s="38">
        <v>38.159999999999997</v>
      </c>
      <c r="N14" s="32"/>
      <c r="O14" s="114"/>
    </row>
    <row r="15" spans="1:15" s="16" customFormat="1" ht="45" customHeight="1">
      <c r="A15" s="22">
        <v>9</v>
      </c>
      <c r="B15" s="83"/>
      <c r="C15" s="88"/>
      <c r="D15" s="93"/>
      <c r="E15" s="96"/>
      <c r="F15" s="93"/>
      <c r="G15" s="93"/>
      <c r="H15" s="109"/>
      <c r="I15" s="40" t="s">
        <v>35</v>
      </c>
      <c r="J15" s="32" t="s">
        <v>36</v>
      </c>
      <c r="K15" s="38">
        <v>307.14</v>
      </c>
      <c r="L15" s="32" t="s">
        <v>25</v>
      </c>
      <c r="M15" s="38">
        <v>307.14</v>
      </c>
      <c r="N15" s="32"/>
      <c r="O15" s="114"/>
    </row>
    <row r="16" spans="1:15" s="16" customFormat="1" ht="54" customHeight="1">
      <c r="A16" s="22">
        <v>10</v>
      </c>
      <c r="B16" s="83"/>
      <c r="C16" s="88"/>
      <c r="D16" s="93"/>
      <c r="E16" s="96"/>
      <c r="F16" s="93"/>
      <c r="G16" s="93"/>
      <c r="H16" s="109"/>
      <c r="I16" s="40" t="s">
        <v>35</v>
      </c>
      <c r="J16" s="32" t="s">
        <v>36</v>
      </c>
      <c r="K16" s="38">
        <v>94.6</v>
      </c>
      <c r="L16" s="32" t="s">
        <v>25</v>
      </c>
      <c r="M16" s="38">
        <v>94.6</v>
      </c>
      <c r="N16" s="41"/>
      <c r="O16" s="114"/>
    </row>
    <row r="17" spans="1:15" s="16" customFormat="1" ht="48" customHeight="1">
      <c r="A17" s="22">
        <v>11</v>
      </c>
      <c r="B17" s="83"/>
      <c r="C17" s="88"/>
      <c r="D17" s="93"/>
      <c r="E17" s="96"/>
      <c r="F17" s="93"/>
      <c r="G17" s="93"/>
      <c r="H17" s="109"/>
      <c r="I17" s="40" t="s">
        <v>37</v>
      </c>
      <c r="J17" s="32" t="s">
        <v>38</v>
      </c>
      <c r="K17" s="38">
        <v>491</v>
      </c>
      <c r="L17" s="43" t="s">
        <v>39</v>
      </c>
      <c r="M17" s="38">
        <v>491</v>
      </c>
      <c r="N17" s="41"/>
      <c r="O17" s="114"/>
    </row>
    <row r="18" spans="1:15" s="16" customFormat="1" ht="43.95" customHeight="1">
      <c r="A18" s="22">
        <v>12</v>
      </c>
      <c r="B18" s="83"/>
      <c r="C18" s="88"/>
      <c r="D18" s="93"/>
      <c r="E18" s="96"/>
      <c r="F18" s="93"/>
      <c r="G18" s="93"/>
      <c r="H18" s="109"/>
      <c r="I18" s="40" t="s">
        <v>32</v>
      </c>
      <c r="J18" s="32" t="s">
        <v>40</v>
      </c>
      <c r="K18" s="38">
        <v>585</v>
      </c>
      <c r="L18" s="32" t="s">
        <v>25</v>
      </c>
      <c r="M18" s="32">
        <v>585</v>
      </c>
      <c r="N18" s="41"/>
      <c r="O18" s="114"/>
    </row>
    <row r="19" spans="1:15" s="16" customFormat="1" ht="40.049999999999997" customHeight="1">
      <c r="A19" s="22">
        <v>13</v>
      </c>
      <c r="B19" s="83"/>
      <c r="C19" s="88"/>
      <c r="D19" s="93"/>
      <c r="E19" s="96"/>
      <c r="F19" s="93"/>
      <c r="G19" s="93"/>
      <c r="H19" s="109"/>
      <c r="I19" s="40" t="s">
        <v>32</v>
      </c>
      <c r="J19" s="32" t="s">
        <v>41</v>
      </c>
      <c r="K19" s="38">
        <v>104.4</v>
      </c>
      <c r="L19" s="32" t="s">
        <v>25</v>
      </c>
      <c r="M19" s="32">
        <v>104.4</v>
      </c>
      <c r="N19" s="41"/>
      <c r="O19" s="114"/>
    </row>
    <row r="20" spans="1:15" s="16" customFormat="1" ht="52.95" customHeight="1">
      <c r="A20" s="22">
        <v>14</v>
      </c>
      <c r="B20" s="32" t="s">
        <v>42</v>
      </c>
      <c r="C20" s="26"/>
      <c r="D20" s="64">
        <v>3902</v>
      </c>
      <c r="E20" s="32" t="s">
        <v>43</v>
      </c>
      <c r="F20" s="64">
        <v>3902</v>
      </c>
      <c r="G20" s="64">
        <v>3902</v>
      </c>
      <c r="H20" s="64"/>
      <c r="I20" s="69"/>
      <c r="J20" s="32" t="s">
        <v>44</v>
      </c>
      <c r="K20" s="64">
        <v>3902</v>
      </c>
      <c r="L20" s="32" t="s">
        <v>45</v>
      </c>
      <c r="M20" s="64">
        <v>3902</v>
      </c>
      <c r="N20" s="41"/>
      <c r="O20" s="113" t="s">
        <v>46</v>
      </c>
    </row>
    <row r="21" spans="1:15" s="16" customFormat="1" ht="40.950000000000003" customHeight="1">
      <c r="A21" s="22">
        <v>15</v>
      </c>
      <c r="B21" s="32" t="s">
        <v>47</v>
      </c>
      <c r="C21" s="32"/>
      <c r="D21" s="65">
        <v>3379</v>
      </c>
      <c r="E21" s="32" t="s">
        <v>48</v>
      </c>
      <c r="F21" s="65">
        <v>3379</v>
      </c>
      <c r="G21" s="65">
        <v>3379</v>
      </c>
      <c r="H21" s="66"/>
      <c r="I21" s="70"/>
      <c r="J21" s="26" t="s">
        <v>47</v>
      </c>
      <c r="K21" s="65">
        <v>3379</v>
      </c>
      <c r="L21" s="32" t="s">
        <v>49</v>
      </c>
      <c r="M21" s="65">
        <v>3379</v>
      </c>
      <c r="N21" s="41"/>
      <c r="O21" s="113"/>
    </row>
    <row r="22" spans="1:15" s="16" customFormat="1" ht="40.950000000000003" customHeight="1">
      <c r="A22" s="22">
        <v>16</v>
      </c>
      <c r="B22" s="67" t="s">
        <v>47</v>
      </c>
      <c r="C22" s="67"/>
      <c r="D22" s="67">
        <v>5410</v>
      </c>
      <c r="E22" s="32" t="s">
        <v>50</v>
      </c>
      <c r="F22" s="67">
        <v>5410</v>
      </c>
      <c r="G22" s="67">
        <v>5410</v>
      </c>
      <c r="H22" s="67"/>
      <c r="I22" s="49"/>
      <c r="J22" s="67" t="s">
        <v>51</v>
      </c>
      <c r="K22" s="67">
        <v>5410</v>
      </c>
      <c r="L22" s="32" t="s">
        <v>49</v>
      </c>
      <c r="M22" s="67">
        <v>5410</v>
      </c>
      <c r="N22" s="41"/>
      <c r="O22" s="113"/>
    </row>
    <row r="23" spans="1:15" s="16" customFormat="1" ht="40.950000000000003" customHeight="1">
      <c r="A23" s="22">
        <v>17</v>
      </c>
      <c r="B23" s="67" t="s">
        <v>52</v>
      </c>
      <c r="C23" s="67"/>
      <c r="D23" s="67">
        <v>4489</v>
      </c>
      <c r="E23" s="32" t="s">
        <v>53</v>
      </c>
      <c r="F23" s="67">
        <v>4489</v>
      </c>
      <c r="G23" s="67">
        <v>4489</v>
      </c>
      <c r="H23" s="67"/>
      <c r="I23" s="49"/>
      <c r="J23" s="67" t="s">
        <v>54</v>
      </c>
      <c r="K23" s="71">
        <v>4421</v>
      </c>
      <c r="L23" s="32" t="s">
        <v>55</v>
      </c>
      <c r="M23" s="71">
        <v>4421</v>
      </c>
      <c r="N23" s="41"/>
      <c r="O23" s="113" t="s">
        <v>56</v>
      </c>
    </row>
    <row r="24" spans="1:15" s="16" customFormat="1" ht="34.049999999999997" customHeight="1">
      <c r="A24" s="22">
        <v>18</v>
      </c>
      <c r="B24" s="67" t="s">
        <v>57</v>
      </c>
      <c r="C24" s="67"/>
      <c r="D24" s="67">
        <v>3000</v>
      </c>
      <c r="E24" s="32" t="s">
        <v>58</v>
      </c>
      <c r="F24" s="67">
        <v>3000</v>
      </c>
      <c r="G24" s="67">
        <v>3000</v>
      </c>
      <c r="H24" s="67"/>
      <c r="I24" s="49"/>
      <c r="J24" s="67" t="s">
        <v>59</v>
      </c>
      <c r="K24" s="67">
        <v>3000</v>
      </c>
      <c r="L24" s="32" t="s">
        <v>60</v>
      </c>
      <c r="M24" s="67">
        <v>3000</v>
      </c>
      <c r="N24" s="41"/>
      <c r="O24" s="113"/>
    </row>
    <row r="25" spans="1:15" s="16" customFormat="1" ht="34.950000000000003" customHeight="1">
      <c r="A25" s="22">
        <v>19</v>
      </c>
      <c r="B25" s="67" t="s">
        <v>61</v>
      </c>
      <c r="C25" s="67"/>
      <c r="D25" s="67">
        <v>1000</v>
      </c>
      <c r="E25" s="32" t="s">
        <v>62</v>
      </c>
      <c r="F25" s="67">
        <v>1000</v>
      </c>
      <c r="G25" s="67">
        <v>1000</v>
      </c>
      <c r="H25" s="67"/>
      <c r="I25" s="49"/>
      <c r="J25" s="67" t="s">
        <v>63</v>
      </c>
      <c r="K25" s="67">
        <v>1000</v>
      </c>
      <c r="L25" s="32" t="s">
        <v>64</v>
      </c>
      <c r="M25" s="67">
        <v>1000</v>
      </c>
      <c r="N25" s="41"/>
      <c r="O25" s="113"/>
    </row>
    <row r="26" spans="1:15" s="16" customFormat="1" ht="63" customHeight="1">
      <c r="A26" s="22">
        <v>20</v>
      </c>
      <c r="B26" s="67" t="s">
        <v>65</v>
      </c>
      <c r="C26" s="67"/>
      <c r="D26" s="67">
        <v>690</v>
      </c>
      <c r="E26" s="32" t="s">
        <v>66</v>
      </c>
      <c r="F26" s="67">
        <v>690</v>
      </c>
      <c r="G26" s="67">
        <v>690</v>
      </c>
      <c r="H26" s="67"/>
      <c r="I26" s="49"/>
      <c r="J26" s="67" t="s">
        <v>67</v>
      </c>
      <c r="K26" s="67">
        <v>690</v>
      </c>
      <c r="L26" s="32" t="s">
        <v>68</v>
      </c>
      <c r="M26" s="67">
        <v>690</v>
      </c>
      <c r="N26" s="41"/>
      <c r="O26" s="113"/>
    </row>
    <row r="27" spans="1:15" s="16" customFormat="1" ht="28.5" customHeight="1">
      <c r="A27" s="81" t="s">
        <v>69</v>
      </c>
      <c r="B27" s="82"/>
      <c r="C27" s="82"/>
      <c r="D27" s="21">
        <f>SUM(D28:D37)</f>
        <v>7563</v>
      </c>
      <c r="E27" s="21"/>
      <c r="F27" s="21">
        <f t="shared" ref="F27:M27" si="2">SUM(F28:F37)</f>
        <v>7563</v>
      </c>
      <c r="G27" s="21">
        <f t="shared" si="2"/>
        <v>7563</v>
      </c>
      <c r="H27" s="21"/>
      <c r="I27" s="21"/>
      <c r="J27" s="21"/>
      <c r="K27" s="21">
        <f t="shared" si="2"/>
        <v>7563</v>
      </c>
      <c r="L27" s="21"/>
      <c r="M27" s="21">
        <f t="shared" si="2"/>
        <v>7563</v>
      </c>
      <c r="N27" s="20">
        <f>M27/F27</f>
        <v>1</v>
      </c>
    </row>
    <row r="28" spans="1:15" s="16" customFormat="1" ht="36" customHeight="1">
      <c r="A28" s="22">
        <v>21</v>
      </c>
      <c r="B28" s="84" t="s">
        <v>21</v>
      </c>
      <c r="C28" s="84" t="s">
        <v>21</v>
      </c>
      <c r="D28" s="94">
        <v>230</v>
      </c>
      <c r="E28" s="101" t="s">
        <v>70</v>
      </c>
      <c r="F28" s="104">
        <v>227</v>
      </c>
      <c r="G28" s="104">
        <v>230</v>
      </c>
      <c r="H28" s="96"/>
      <c r="I28" s="40" t="s">
        <v>23</v>
      </c>
      <c r="J28" s="32" t="s">
        <v>24</v>
      </c>
      <c r="K28" s="38">
        <v>120</v>
      </c>
      <c r="L28" s="32" t="s">
        <v>25</v>
      </c>
      <c r="M28" s="38">
        <v>120</v>
      </c>
      <c r="N28" s="32"/>
      <c r="O28" s="113" t="s">
        <v>26</v>
      </c>
    </row>
    <row r="29" spans="1:15" s="16" customFormat="1" ht="43.95" customHeight="1">
      <c r="A29" s="22">
        <v>22</v>
      </c>
      <c r="B29" s="84"/>
      <c r="C29" s="84"/>
      <c r="D29" s="95"/>
      <c r="E29" s="102"/>
      <c r="F29" s="105"/>
      <c r="G29" s="105"/>
      <c r="H29" s="96"/>
      <c r="I29" s="40" t="s">
        <v>32</v>
      </c>
      <c r="J29" s="32" t="s">
        <v>33</v>
      </c>
      <c r="K29" s="38">
        <v>107</v>
      </c>
      <c r="L29" s="32" t="s">
        <v>25</v>
      </c>
      <c r="M29" s="38">
        <v>107</v>
      </c>
      <c r="N29" s="32"/>
      <c r="O29" s="114"/>
    </row>
    <row r="30" spans="1:15" s="16" customFormat="1" ht="43.95" customHeight="1">
      <c r="A30" s="22">
        <v>23</v>
      </c>
      <c r="B30" s="84"/>
      <c r="C30" s="84"/>
      <c r="D30" s="95"/>
      <c r="E30" s="102"/>
      <c r="F30" s="105"/>
      <c r="G30" s="105"/>
      <c r="H30" s="96"/>
      <c r="I30" s="49"/>
      <c r="J30" s="32" t="s">
        <v>71</v>
      </c>
      <c r="K30" s="38">
        <v>3</v>
      </c>
      <c r="L30" s="32" t="s">
        <v>25</v>
      </c>
      <c r="M30" s="32">
        <v>3</v>
      </c>
      <c r="N30" s="32"/>
      <c r="O30" s="114"/>
    </row>
    <row r="31" spans="1:15" s="16" customFormat="1" ht="31.95" customHeight="1">
      <c r="A31" s="22">
        <v>24</v>
      </c>
      <c r="B31" s="84"/>
      <c r="C31" s="84"/>
      <c r="D31" s="32">
        <v>-3</v>
      </c>
      <c r="E31" s="26" t="s">
        <v>72</v>
      </c>
      <c r="F31" s="22"/>
      <c r="G31" s="22">
        <v>-3</v>
      </c>
      <c r="H31" s="68"/>
      <c r="I31" s="40"/>
      <c r="J31" s="32" t="s">
        <v>73</v>
      </c>
      <c r="K31" s="38">
        <v>-3</v>
      </c>
      <c r="L31" s="32" t="s">
        <v>25</v>
      </c>
      <c r="M31" s="38">
        <v>-3</v>
      </c>
      <c r="N31" s="32"/>
      <c r="O31" s="114"/>
    </row>
    <row r="32" spans="1:15" s="16" customFormat="1" ht="36" customHeight="1">
      <c r="A32" s="22">
        <v>25</v>
      </c>
      <c r="B32" s="84"/>
      <c r="C32" s="84"/>
      <c r="D32" s="33">
        <v>3345</v>
      </c>
      <c r="E32" s="33" t="s">
        <v>74</v>
      </c>
      <c r="F32" s="24">
        <v>3345</v>
      </c>
      <c r="G32" s="24">
        <v>3345</v>
      </c>
      <c r="H32" s="24"/>
      <c r="I32" s="45"/>
      <c r="J32" s="46" t="s">
        <v>75</v>
      </c>
      <c r="K32" s="47">
        <v>3345</v>
      </c>
      <c r="L32" s="47" t="s">
        <v>76</v>
      </c>
      <c r="M32" s="47">
        <v>3345</v>
      </c>
      <c r="N32" s="47"/>
      <c r="O32" s="114"/>
    </row>
    <row r="33" spans="1:15" s="16" customFormat="1" ht="36.9" customHeight="1">
      <c r="A33" s="22">
        <v>26</v>
      </c>
      <c r="B33" s="84"/>
      <c r="C33" s="84"/>
      <c r="D33" s="32">
        <v>880</v>
      </c>
      <c r="E33" s="32" t="s">
        <v>77</v>
      </c>
      <c r="F33" s="26">
        <v>880</v>
      </c>
      <c r="G33" s="26">
        <v>880</v>
      </c>
      <c r="H33" s="32"/>
      <c r="I33" s="49"/>
      <c r="J33" s="46" t="s">
        <v>78</v>
      </c>
      <c r="K33" s="32">
        <v>880</v>
      </c>
      <c r="L33" s="32" t="s">
        <v>79</v>
      </c>
      <c r="M33" s="32">
        <v>880</v>
      </c>
      <c r="N33" s="32"/>
      <c r="O33" s="114"/>
    </row>
    <row r="34" spans="1:15" s="16" customFormat="1" ht="36.9" customHeight="1">
      <c r="A34" s="22">
        <v>27</v>
      </c>
      <c r="B34" s="84"/>
      <c r="C34" s="84"/>
      <c r="D34" s="68">
        <v>1200</v>
      </c>
      <c r="E34" s="32" t="s">
        <v>80</v>
      </c>
      <c r="F34" s="26">
        <v>1200</v>
      </c>
      <c r="G34" s="26">
        <v>1200</v>
      </c>
      <c r="H34" s="32"/>
      <c r="I34" s="49"/>
      <c r="J34" s="46" t="s">
        <v>81</v>
      </c>
      <c r="K34" s="32">
        <v>1200</v>
      </c>
      <c r="L34" s="32" t="s">
        <v>79</v>
      </c>
      <c r="M34" s="32">
        <v>1200</v>
      </c>
      <c r="N34" s="32"/>
      <c r="O34" s="114"/>
    </row>
    <row r="35" spans="1:15" s="16" customFormat="1" ht="36.9" customHeight="1">
      <c r="A35" s="22">
        <v>28</v>
      </c>
      <c r="B35" s="84"/>
      <c r="C35" s="84"/>
      <c r="D35" s="33">
        <v>1156</v>
      </c>
      <c r="E35" s="32" t="s">
        <v>53</v>
      </c>
      <c r="F35" s="26">
        <v>1156</v>
      </c>
      <c r="G35" s="26">
        <v>1156</v>
      </c>
      <c r="H35" s="32"/>
      <c r="I35" s="49"/>
      <c r="J35" s="46" t="s">
        <v>82</v>
      </c>
      <c r="K35" s="32">
        <v>1156</v>
      </c>
      <c r="L35" s="32" t="s">
        <v>83</v>
      </c>
      <c r="M35" s="32">
        <v>1156</v>
      </c>
      <c r="N35" s="32"/>
      <c r="O35" s="114"/>
    </row>
    <row r="36" spans="1:15" s="16" customFormat="1" ht="66" customHeight="1">
      <c r="A36" s="22">
        <v>29</v>
      </c>
      <c r="B36" s="29" t="s">
        <v>84</v>
      </c>
      <c r="C36" s="29"/>
      <c r="D36" s="33">
        <v>409</v>
      </c>
      <c r="E36" s="32" t="s">
        <v>85</v>
      </c>
      <c r="F36" s="26">
        <v>409</v>
      </c>
      <c r="G36" s="26">
        <v>409</v>
      </c>
      <c r="H36" s="32"/>
      <c r="I36" s="49"/>
      <c r="J36" s="46" t="s">
        <v>86</v>
      </c>
      <c r="K36" s="32">
        <v>409</v>
      </c>
      <c r="L36" s="32" t="s">
        <v>55</v>
      </c>
      <c r="M36" s="32">
        <v>409</v>
      </c>
      <c r="N36" s="32"/>
      <c r="O36" s="113" t="s">
        <v>56</v>
      </c>
    </row>
    <row r="37" spans="1:15" s="16" customFormat="1" ht="66" customHeight="1">
      <c r="A37" s="22">
        <v>30</v>
      </c>
      <c r="B37" s="26" t="s">
        <v>65</v>
      </c>
      <c r="C37" s="26"/>
      <c r="D37" s="33">
        <v>346</v>
      </c>
      <c r="E37" s="32" t="s">
        <v>66</v>
      </c>
      <c r="F37" s="26">
        <v>346</v>
      </c>
      <c r="G37" s="26">
        <v>346</v>
      </c>
      <c r="H37" s="32"/>
      <c r="I37" s="49"/>
      <c r="J37" s="46" t="s">
        <v>67</v>
      </c>
      <c r="K37" s="32">
        <v>346</v>
      </c>
      <c r="L37" s="32" t="s">
        <v>68</v>
      </c>
      <c r="M37" s="32">
        <v>346</v>
      </c>
      <c r="N37" s="32"/>
      <c r="O37" s="114"/>
    </row>
    <row r="38" spans="1:15" s="16" customFormat="1" ht="27" customHeight="1">
      <c r="A38" s="81" t="s">
        <v>87</v>
      </c>
      <c r="B38" s="82"/>
      <c r="C38" s="82"/>
      <c r="D38" s="34">
        <f>SUM(D39:D41)</f>
        <v>1147</v>
      </c>
      <c r="E38" s="34"/>
      <c r="F38" s="34">
        <f t="shared" ref="F38:I38" si="3">F39</f>
        <v>1147</v>
      </c>
      <c r="G38" s="34">
        <f t="shared" si="3"/>
        <v>1147</v>
      </c>
      <c r="H38" s="34">
        <f t="shared" si="3"/>
        <v>0</v>
      </c>
      <c r="I38" s="34">
        <f t="shared" si="3"/>
        <v>0</v>
      </c>
      <c r="J38" s="34"/>
      <c r="K38" s="34">
        <f>SUM(K39:K41)</f>
        <v>1147</v>
      </c>
      <c r="L38" s="34"/>
      <c r="M38" s="34">
        <f>SUM(M39:M41)</f>
        <v>1147</v>
      </c>
      <c r="N38" s="50">
        <f>M38/F38</f>
        <v>1</v>
      </c>
    </row>
    <row r="39" spans="1:15" s="16" customFormat="1" ht="27.9" customHeight="1">
      <c r="A39" s="22">
        <v>31</v>
      </c>
      <c r="B39" s="84" t="s">
        <v>88</v>
      </c>
      <c r="C39" s="84" t="s">
        <v>89</v>
      </c>
      <c r="D39" s="96">
        <v>1147</v>
      </c>
      <c r="E39" s="96" t="s">
        <v>90</v>
      </c>
      <c r="F39" s="96">
        <v>1147</v>
      </c>
      <c r="G39" s="96">
        <v>1147</v>
      </c>
      <c r="H39" s="96"/>
      <c r="I39" s="49"/>
      <c r="J39" s="51" t="s">
        <v>91</v>
      </c>
      <c r="K39" s="52">
        <v>670</v>
      </c>
      <c r="L39" s="32" t="s">
        <v>25</v>
      </c>
      <c r="M39" s="52">
        <v>670</v>
      </c>
      <c r="N39" s="32"/>
      <c r="O39" s="113" t="s">
        <v>26</v>
      </c>
    </row>
    <row r="40" spans="1:15" s="16" customFormat="1" ht="27.9" customHeight="1">
      <c r="A40" s="22">
        <v>32</v>
      </c>
      <c r="B40" s="84"/>
      <c r="C40" s="84"/>
      <c r="D40" s="96"/>
      <c r="E40" s="96"/>
      <c r="F40" s="96"/>
      <c r="G40" s="96"/>
      <c r="H40" s="96"/>
      <c r="I40" s="49"/>
      <c r="J40" s="51" t="s">
        <v>92</v>
      </c>
      <c r="K40" s="52">
        <v>160</v>
      </c>
      <c r="L40" s="32" t="s">
        <v>25</v>
      </c>
      <c r="M40" s="52">
        <v>160</v>
      </c>
      <c r="N40" s="32"/>
      <c r="O40" s="114"/>
    </row>
    <row r="41" spans="1:15" s="16" customFormat="1" ht="27.9" customHeight="1">
      <c r="A41" s="22">
        <v>33</v>
      </c>
      <c r="B41" s="84"/>
      <c r="C41" s="84"/>
      <c r="D41" s="96"/>
      <c r="E41" s="96"/>
      <c r="F41" s="96"/>
      <c r="G41" s="96"/>
      <c r="H41" s="96"/>
      <c r="I41" s="49"/>
      <c r="J41" s="51" t="s">
        <v>93</v>
      </c>
      <c r="K41" s="52">
        <v>317</v>
      </c>
      <c r="L41" s="32" t="s">
        <v>55</v>
      </c>
      <c r="M41" s="52">
        <v>317</v>
      </c>
      <c r="N41" s="32"/>
      <c r="O41" s="114"/>
    </row>
    <row r="42" spans="1:15" s="16" customFormat="1" ht="30" customHeight="1">
      <c r="A42" s="81" t="s">
        <v>94</v>
      </c>
      <c r="B42" s="82"/>
      <c r="C42" s="82"/>
      <c r="D42" s="35">
        <f>SUM(D43)</f>
        <v>5400</v>
      </c>
      <c r="E42" s="35"/>
      <c r="F42" s="35">
        <f>SUM(F43)</f>
        <v>5400</v>
      </c>
      <c r="G42" s="35">
        <f>SUM(G43)</f>
        <v>5400</v>
      </c>
      <c r="H42" s="35"/>
      <c r="I42" s="54"/>
      <c r="J42" s="55"/>
      <c r="K42" s="56">
        <f>SUM(K43:K64)</f>
        <v>5400</v>
      </c>
      <c r="L42" s="56"/>
      <c r="M42" s="56">
        <f>SUM(M43:M64)</f>
        <v>5400</v>
      </c>
      <c r="N42" s="57">
        <f>M42/F42</f>
        <v>1</v>
      </c>
    </row>
    <row r="43" spans="1:15" s="16" customFormat="1" ht="37.200000000000003" customHeight="1">
      <c r="A43" s="22">
        <v>34</v>
      </c>
      <c r="B43" s="85" t="s">
        <v>95</v>
      </c>
      <c r="C43" s="89" t="s">
        <v>96</v>
      </c>
      <c r="D43" s="97">
        <v>5400</v>
      </c>
      <c r="E43" s="97" t="s">
        <v>97</v>
      </c>
      <c r="F43" s="97">
        <v>5400</v>
      </c>
      <c r="G43" s="97">
        <v>5400</v>
      </c>
      <c r="H43" s="110"/>
      <c r="I43" s="40" t="s">
        <v>35</v>
      </c>
      <c r="J43" s="32" t="s">
        <v>36</v>
      </c>
      <c r="K43" s="52">
        <v>150.26</v>
      </c>
      <c r="L43" s="32" t="s">
        <v>25</v>
      </c>
      <c r="M43" s="52">
        <v>150.26</v>
      </c>
      <c r="N43" s="32"/>
      <c r="O43" s="115" t="s">
        <v>26</v>
      </c>
    </row>
    <row r="44" spans="1:15" s="16" customFormat="1" ht="39.9" customHeight="1">
      <c r="A44" s="22">
        <v>35</v>
      </c>
      <c r="B44" s="86"/>
      <c r="C44" s="90"/>
      <c r="D44" s="98"/>
      <c r="E44" s="98"/>
      <c r="F44" s="98"/>
      <c r="G44" s="98"/>
      <c r="H44" s="111"/>
      <c r="I44" s="89" t="s">
        <v>98</v>
      </c>
      <c r="J44" s="51" t="s">
        <v>99</v>
      </c>
      <c r="K44" s="52">
        <v>79.457750000000004</v>
      </c>
      <c r="L44" s="32" t="s">
        <v>100</v>
      </c>
      <c r="M44" s="52">
        <v>79.457750000000004</v>
      </c>
      <c r="N44" s="32"/>
      <c r="O44" s="116"/>
    </row>
    <row r="45" spans="1:15" s="16" customFormat="1" ht="36.9" customHeight="1">
      <c r="A45" s="22">
        <v>36</v>
      </c>
      <c r="B45" s="86"/>
      <c r="C45" s="90"/>
      <c r="D45" s="98"/>
      <c r="E45" s="98"/>
      <c r="F45" s="98"/>
      <c r="G45" s="98"/>
      <c r="H45" s="111"/>
      <c r="I45" s="90"/>
      <c r="J45" s="51" t="s">
        <v>101</v>
      </c>
      <c r="K45" s="52">
        <v>30</v>
      </c>
      <c r="L45" s="32" t="s">
        <v>25</v>
      </c>
      <c r="M45" s="52">
        <v>30</v>
      </c>
      <c r="N45" s="32"/>
      <c r="O45" s="116"/>
    </row>
    <row r="46" spans="1:15" s="16" customFormat="1" ht="31.05" customHeight="1">
      <c r="A46" s="22">
        <v>37</v>
      </c>
      <c r="B46" s="86"/>
      <c r="C46" s="90"/>
      <c r="D46" s="98"/>
      <c r="E46" s="98"/>
      <c r="F46" s="98"/>
      <c r="G46" s="98"/>
      <c r="H46" s="111"/>
      <c r="I46" s="90"/>
      <c r="J46" s="51" t="s">
        <v>102</v>
      </c>
      <c r="K46" s="52">
        <v>18.915785</v>
      </c>
      <c r="L46" s="32" t="s">
        <v>25</v>
      </c>
      <c r="M46" s="52">
        <v>18.915785</v>
      </c>
      <c r="N46" s="32"/>
      <c r="O46" s="116"/>
    </row>
    <row r="47" spans="1:15" s="16" customFormat="1" ht="36.9" customHeight="1">
      <c r="A47" s="22">
        <v>38</v>
      </c>
      <c r="B47" s="86"/>
      <c r="C47" s="90"/>
      <c r="D47" s="98"/>
      <c r="E47" s="98"/>
      <c r="F47" s="98"/>
      <c r="G47" s="98"/>
      <c r="H47" s="111"/>
      <c r="I47" s="90"/>
      <c r="J47" s="60" t="s">
        <v>103</v>
      </c>
      <c r="K47" s="52">
        <v>38.681474000000001</v>
      </c>
      <c r="L47" s="32" t="s">
        <v>25</v>
      </c>
      <c r="M47" s="52">
        <v>38.681474000000001</v>
      </c>
      <c r="N47" s="32"/>
      <c r="O47" s="116"/>
    </row>
    <row r="48" spans="1:15" s="16" customFormat="1" ht="43.95" customHeight="1">
      <c r="A48" s="22">
        <v>39</v>
      </c>
      <c r="B48" s="86"/>
      <c r="C48" s="90"/>
      <c r="D48" s="98"/>
      <c r="E48" s="98"/>
      <c r="F48" s="98"/>
      <c r="G48" s="98"/>
      <c r="H48" s="111"/>
      <c r="I48" s="90"/>
      <c r="J48" s="32" t="s">
        <v>41</v>
      </c>
      <c r="K48" s="38">
        <v>585</v>
      </c>
      <c r="L48" s="32" t="s">
        <v>25</v>
      </c>
      <c r="M48" s="32">
        <v>585</v>
      </c>
      <c r="N48" s="32"/>
      <c r="O48" s="116"/>
    </row>
    <row r="49" spans="1:15" s="16" customFormat="1" ht="33" customHeight="1">
      <c r="A49" s="22">
        <v>40</v>
      </c>
      <c r="B49" s="86"/>
      <c r="C49" s="90"/>
      <c r="D49" s="98"/>
      <c r="E49" s="98"/>
      <c r="F49" s="98"/>
      <c r="G49" s="98"/>
      <c r="H49" s="111"/>
      <c r="I49" s="90"/>
      <c r="J49" s="32" t="s">
        <v>104</v>
      </c>
      <c r="K49" s="52">
        <v>4.2979419999999999</v>
      </c>
      <c r="L49" s="32" t="s">
        <v>25</v>
      </c>
      <c r="M49" s="52">
        <v>4.2979419999999999</v>
      </c>
      <c r="N49" s="32"/>
      <c r="O49" s="116"/>
    </row>
    <row r="50" spans="1:15" s="16" customFormat="1" ht="43.05" customHeight="1">
      <c r="A50" s="22">
        <v>41</v>
      </c>
      <c r="B50" s="86"/>
      <c r="C50" s="90"/>
      <c r="D50" s="98"/>
      <c r="E50" s="98"/>
      <c r="F50" s="98"/>
      <c r="G50" s="98"/>
      <c r="H50" s="111"/>
      <c r="I50" s="90"/>
      <c r="J50" s="32" t="s">
        <v>105</v>
      </c>
      <c r="K50" s="52">
        <v>37.86</v>
      </c>
      <c r="L50" s="32" t="s">
        <v>100</v>
      </c>
      <c r="M50" s="52">
        <v>37.86</v>
      </c>
      <c r="N50" s="32"/>
      <c r="O50" s="116"/>
    </row>
    <row r="51" spans="1:15" s="16" customFormat="1" ht="29.1" customHeight="1">
      <c r="A51" s="22">
        <v>42</v>
      </c>
      <c r="B51" s="86"/>
      <c r="C51" s="90"/>
      <c r="D51" s="98"/>
      <c r="E51" s="98"/>
      <c r="F51" s="98"/>
      <c r="G51" s="98"/>
      <c r="H51" s="111"/>
      <c r="I51" s="90"/>
      <c r="J51" s="62" t="s">
        <v>106</v>
      </c>
      <c r="K51" s="52">
        <v>38.4</v>
      </c>
      <c r="L51" s="32" t="s">
        <v>25</v>
      </c>
      <c r="M51" s="52">
        <v>38.4</v>
      </c>
      <c r="N51" s="32"/>
      <c r="O51" s="116"/>
    </row>
    <row r="52" spans="1:15" s="16" customFormat="1" ht="29.1" customHeight="1">
      <c r="A52" s="22">
        <v>43</v>
      </c>
      <c r="B52" s="86"/>
      <c r="C52" s="90"/>
      <c r="D52" s="98"/>
      <c r="E52" s="98"/>
      <c r="F52" s="98"/>
      <c r="G52" s="98"/>
      <c r="H52" s="111"/>
      <c r="I52" s="90"/>
      <c r="J52" s="62" t="s">
        <v>107</v>
      </c>
      <c r="K52" s="52">
        <v>1109.5360000000001</v>
      </c>
      <c r="L52" s="32" t="s">
        <v>108</v>
      </c>
      <c r="M52" s="52">
        <v>1109.5360000000001</v>
      </c>
      <c r="N52" s="32"/>
      <c r="O52" s="116"/>
    </row>
    <row r="53" spans="1:15" s="16" customFormat="1" ht="29.1" customHeight="1">
      <c r="A53" s="22">
        <v>44</v>
      </c>
      <c r="B53" s="86"/>
      <c r="C53" s="90"/>
      <c r="D53" s="98"/>
      <c r="E53" s="98"/>
      <c r="F53" s="98"/>
      <c r="G53" s="98"/>
      <c r="H53" s="111"/>
      <c r="I53" s="90"/>
      <c r="J53" s="62" t="s">
        <v>93</v>
      </c>
      <c r="K53" s="52">
        <v>883</v>
      </c>
      <c r="L53" s="32" t="s">
        <v>109</v>
      </c>
      <c r="M53" s="52">
        <v>883</v>
      </c>
      <c r="N53" s="32"/>
      <c r="O53" s="116"/>
    </row>
    <row r="54" spans="1:15" s="16" customFormat="1" ht="29.1" customHeight="1">
      <c r="A54" s="22">
        <v>45</v>
      </c>
      <c r="B54" s="86"/>
      <c r="C54" s="90"/>
      <c r="D54" s="98"/>
      <c r="E54" s="98"/>
      <c r="F54" s="98"/>
      <c r="G54" s="98"/>
      <c r="H54" s="111"/>
      <c r="I54" s="90"/>
      <c r="J54" s="62" t="s">
        <v>110</v>
      </c>
      <c r="K54" s="52">
        <v>26</v>
      </c>
      <c r="L54" s="32" t="s">
        <v>25</v>
      </c>
      <c r="M54" s="52">
        <v>26</v>
      </c>
      <c r="N54" s="32"/>
      <c r="O54" s="116"/>
    </row>
    <row r="55" spans="1:15" s="16" customFormat="1" ht="54" customHeight="1">
      <c r="A55" s="22">
        <v>46</v>
      </c>
      <c r="B55" s="86"/>
      <c r="C55" s="90"/>
      <c r="D55" s="98"/>
      <c r="E55" s="98"/>
      <c r="F55" s="98"/>
      <c r="G55" s="98"/>
      <c r="H55" s="111"/>
      <c r="I55" s="90"/>
      <c r="J55" s="62" t="s">
        <v>111</v>
      </c>
      <c r="K55" s="52">
        <v>1.95</v>
      </c>
      <c r="L55" s="32" t="s">
        <v>25</v>
      </c>
      <c r="M55" s="52">
        <v>1.95</v>
      </c>
      <c r="N55" s="32"/>
      <c r="O55" s="116"/>
    </row>
    <row r="56" spans="1:15" s="16" customFormat="1" ht="37.950000000000003" customHeight="1">
      <c r="A56" s="22">
        <v>47</v>
      </c>
      <c r="B56" s="86"/>
      <c r="C56" s="90"/>
      <c r="D56" s="98"/>
      <c r="E56" s="98"/>
      <c r="F56" s="98"/>
      <c r="G56" s="98"/>
      <c r="H56" s="111"/>
      <c r="I56" s="90"/>
      <c r="J56" s="62" t="s">
        <v>112</v>
      </c>
      <c r="K56" s="52">
        <v>54</v>
      </c>
      <c r="L56" s="32" t="s">
        <v>25</v>
      </c>
      <c r="M56" s="52">
        <v>54</v>
      </c>
      <c r="N56" s="32"/>
      <c r="O56" s="116"/>
    </row>
    <row r="57" spans="1:15" s="16" customFormat="1" ht="34.950000000000003" customHeight="1">
      <c r="A57" s="22">
        <v>48</v>
      </c>
      <c r="B57" s="86"/>
      <c r="C57" s="90"/>
      <c r="D57" s="98"/>
      <c r="E57" s="98"/>
      <c r="F57" s="98"/>
      <c r="G57" s="98"/>
      <c r="H57" s="111"/>
      <c r="I57" s="90"/>
      <c r="J57" s="62" t="s">
        <v>113</v>
      </c>
      <c r="K57" s="52">
        <v>10.86</v>
      </c>
      <c r="L57" s="32" t="s">
        <v>114</v>
      </c>
      <c r="M57" s="52">
        <v>10.86</v>
      </c>
      <c r="N57" s="32"/>
      <c r="O57" s="116"/>
    </row>
    <row r="58" spans="1:15" s="16" customFormat="1" ht="43.95" customHeight="1">
      <c r="A58" s="22">
        <v>49</v>
      </c>
      <c r="B58" s="86"/>
      <c r="C58" s="90"/>
      <c r="D58" s="98"/>
      <c r="E58" s="98"/>
      <c r="F58" s="98"/>
      <c r="G58" s="98"/>
      <c r="H58" s="111"/>
      <c r="I58" s="90"/>
      <c r="J58" s="51" t="s">
        <v>105</v>
      </c>
      <c r="K58" s="52">
        <v>31.6538</v>
      </c>
      <c r="L58" s="32" t="s">
        <v>100</v>
      </c>
      <c r="M58" s="52">
        <v>31.6538</v>
      </c>
      <c r="N58" s="32"/>
      <c r="O58" s="116"/>
    </row>
    <row r="59" spans="1:15" s="16" customFormat="1" ht="43.95" customHeight="1">
      <c r="A59" s="22">
        <v>50</v>
      </c>
      <c r="B59" s="86"/>
      <c r="C59" s="90"/>
      <c r="D59" s="98"/>
      <c r="E59" s="98"/>
      <c r="F59" s="98"/>
      <c r="G59" s="98"/>
      <c r="H59" s="111"/>
      <c r="I59" s="91"/>
      <c r="J59" s="52" t="s">
        <v>115</v>
      </c>
      <c r="K59" s="52">
        <v>544.92899999999997</v>
      </c>
      <c r="L59" s="32" t="s">
        <v>116</v>
      </c>
      <c r="M59" s="52">
        <v>544.92899999999997</v>
      </c>
      <c r="N59" s="32"/>
      <c r="O59" s="116"/>
    </row>
    <row r="60" spans="1:15" s="16" customFormat="1" ht="43.95" customHeight="1">
      <c r="A60" s="22">
        <v>51</v>
      </c>
      <c r="B60" s="86"/>
      <c r="C60" s="90"/>
      <c r="D60" s="98"/>
      <c r="E60" s="98"/>
      <c r="F60" s="98"/>
      <c r="G60" s="98"/>
      <c r="H60" s="111"/>
      <c r="I60" s="89" t="s">
        <v>117</v>
      </c>
      <c r="J60" s="52" t="s">
        <v>118</v>
      </c>
      <c r="K60" s="52">
        <v>693</v>
      </c>
      <c r="L60" s="32" t="s">
        <v>25</v>
      </c>
      <c r="M60" s="52">
        <v>693</v>
      </c>
      <c r="N60" s="32"/>
      <c r="O60" s="116"/>
    </row>
    <row r="61" spans="1:15" s="16" customFormat="1" ht="43.95" customHeight="1">
      <c r="A61" s="22">
        <v>52</v>
      </c>
      <c r="B61" s="86"/>
      <c r="C61" s="90"/>
      <c r="D61" s="98"/>
      <c r="E61" s="98"/>
      <c r="F61" s="98"/>
      <c r="G61" s="98"/>
      <c r="H61" s="111"/>
      <c r="I61" s="90"/>
      <c r="J61" s="72" t="s">
        <v>119</v>
      </c>
      <c r="K61" s="52">
        <v>568.17552899999998</v>
      </c>
      <c r="L61" s="32" t="s">
        <v>25</v>
      </c>
      <c r="M61" s="52">
        <v>568.17552899999998</v>
      </c>
      <c r="N61" s="32"/>
      <c r="O61" s="116"/>
    </row>
    <row r="62" spans="1:15" s="16" customFormat="1" ht="43.95" customHeight="1">
      <c r="A62" s="22">
        <v>53</v>
      </c>
      <c r="B62" s="86"/>
      <c r="C62" s="90"/>
      <c r="D62" s="98"/>
      <c r="E62" s="98"/>
      <c r="F62" s="98"/>
      <c r="G62" s="98"/>
      <c r="H62" s="111"/>
      <c r="I62" s="90"/>
      <c r="J62" s="73" t="s">
        <v>120</v>
      </c>
      <c r="K62" s="52">
        <v>408</v>
      </c>
      <c r="L62" s="32" t="s">
        <v>79</v>
      </c>
      <c r="M62" s="52">
        <v>408</v>
      </c>
      <c r="N62" s="32"/>
      <c r="O62" s="116"/>
    </row>
    <row r="63" spans="1:15" s="16" customFormat="1" ht="43.95" customHeight="1">
      <c r="A63" s="22">
        <v>54</v>
      </c>
      <c r="B63" s="86"/>
      <c r="C63" s="90"/>
      <c r="D63" s="98"/>
      <c r="E63" s="98"/>
      <c r="F63" s="98"/>
      <c r="G63" s="98"/>
      <c r="H63" s="111"/>
      <c r="I63" s="90"/>
      <c r="J63" s="73" t="s">
        <v>121</v>
      </c>
      <c r="K63" s="52">
        <v>66.022720000000007</v>
      </c>
      <c r="L63" s="32" t="s">
        <v>25</v>
      </c>
      <c r="M63" s="52">
        <v>66.022720000000007</v>
      </c>
      <c r="N63" s="32"/>
      <c r="O63" s="116"/>
    </row>
    <row r="64" spans="1:15" s="16" customFormat="1" ht="43.95" customHeight="1">
      <c r="A64" s="22">
        <v>55</v>
      </c>
      <c r="B64" s="87"/>
      <c r="C64" s="91"/>
      <c r="D64" s="99"/>
      <c r="E64" s="99"/>
      <c r="F64" s="99"/>
      <c r="G64" s="99"/>
      <c r="H64" s="112"/>
      <c r="I64" s="91"/>
      <c r="J64" s="52" t="s">
        <v>122</v>
      </c>
      <c r="K64" s="52">
        <v>20</v>
      </c>
      <c r="L64" s="32" t="s">
        <v>25</v>
      </c>
      <c r="M64" s="52">
        <v>20</v>
      </c>
      <c r="N64" s="32"/>
      <c r="O64" s="116"/>
    </row>
    <row r="65" spans="9:9" s="16" customFormat="1" ht="12.6">
      <c r="I65" s="17"/>
    </row>
  </sheetData>
  <mergeCells count="57">
    <mergeCell ref="O39:O41"/>
    <mergeCell ref="O43:O64"/>
    <mergeCell ref="O7:O19"/>
    <mergeCell ref="O20:O22"/>
    <mergeCell ref="O23:O26"/>
    <mergeCell ref="O28:O35"/>
    <mergeCell ref="O36:O37"/>
    <mergeCell ref="H7:H19"/>
    <mergeCell ref="H28:H30"/>
    <mergeCell ref="H39:H41"/>
    <mergeCell ref="H43:H64"/>
    <mergeCell ref="I3:I4"/>
    <mergeCell ref="I44:I59"/>
    <mergeCell ref="I60:I64"/>
    <mergeCell ref="F7:F19"/>
    <mergeCell ref="F28:F30"/>
    <mergeCell ref="F39:F41"/>
    <mergeCell ref="F43:F64"/>
    <mergeCell ref="G3:G4"/>
    <mergeCell ref="G7:G19"/>
    <mergeCell ref="G28:G30"/>
    <mergeCell ref="G39:G41"/>
    <mergeCell ref="G43:G64"/>
    <mergeCell ref="D7:D19"/>
    <mergeCell ref="D28:D30"/>
    <mergeCell ref="D39:D41"/>
    <mergeCell ref="D43:D64"/>
    <mergeCell ref="E3:E4"/>
    <mergeCell ref="E7:E19"/>
    <mergeCell ref="E28:E30"/>
    <mergeCell ref="E39:E41"/>
    <mergeCell ref="E43:E64"/>
    <mergeCell ref="B43:B64"/>
    <mergeCell ref="C7:C19"/>
    <mergeCell ref="C28:C35"/>
    <mergeCell ref="C39:C41"/>
    <mergeCell ref="C43:C64"/>
    <mergeCell ref="A5:C5"/>
    <mergeCell ref="A6:C6"/>
    <mergeCell ref="A27:C27"/>
    <mergeCell ref="A38:C38"/>
    <mergeCell ref="A42:C42"/>
    <mergeCell ref="B7:B19"/>
    <mergeCell ref="B28:B35"/>
    <mergeCell ref="B39:B41"/>
    <mergeCell ref="A1:N1"/>
    <mergeCell ref="A2:C2"/>
    <mergeCell ref="D2:J2"/>
    <mergeCell ref="K2:N2"/>
    <mergeCell ref="B3:C3"/>
    <mergeCell ref="J3:L3"/>
    <mergeCell ref="A3:A4"/>
    <mergeCell ref="D3:D4"/>
    <mergeCell ref="F3:F4"/>
    <mergeCell ref="H3:H4"/>
    <mergeCell ref="M3:M4"/>
    <mergeCell ref="N3:N4"/>
  </mergeCells>
  <phoneticPr fontId="27" type="noConversion"/>
  <pageMargins left="0.43263888888888902" right="7.8472222222222193E-2" top="0.55069444444444404" bottom="0.23611111111111099" header="0.29861111111111099" footer="0.156944444444444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50"/>
  <sheetViews>
    <sheetView workbookViewId="0">
      <pane ySplit="5" topLeftCell="A20" activePane="bottomLeft" state="frozen"/>
      <selection pane="bottomLeft" activeCell="I25" sqref="I25"/>
    </sheetView>
  </sheetViews>
  <sheetFormatPr defaultColWidth="7.88671875" defaultRowHeight="14.4"/>
  <cols>
    <col min="1" max="1" width="4.77734375" style="16" customWidth="1"/>
    <col min="2" max="2" width="13" style="16" customWidth="1"/>
    <col min="3" max="3" width="9.21875" style="16" customWidth="1"/>
    <col min="4" max="4" width="8.77734375" style="16" customWidth="1"/>
    <col min="5" max="5" width="10.109375" style="16" customWidth="1"/>
    <col min="6" max="6" width="8.88671875" style="16" customWidth="1"/>
    <col min="7" max="7" width="8.33203125" style="16"/>
    <col min="8" max="8" width="9.33203125" style="16" customWidth="1"/>
    <col min="9" max="9" width="9.109375" style="17" customWidth="1"/>
    <col min="10" max="10" width="14" style="16" customWidth="1"/>
    <col min="11" max="11" width="14.21875" style="16" customWidth="1"/>
    <col min="12" max="12" width="13.88671875" style="16" customWidth="1"/>
    <col min="13" max="13" width="11" style="16" customWidth="1"/>
    <col min="14" max="14" width="10.33203125" style="16" customWidth="1"/>
    <col min="15" max="15" width="14.88671875" style="16" hidden="1" customWidth="1"/>
    <col min="16" max="16" width="31.109375" style="16" customWidth="1"/>
    <col min="17" max="17" width="11.77734375" style="16"/>
    <col min="18" max="18" width="7.88671875" style="16"/>
    <col min="19" max="19" width="11.77734375" style="16"/>
    <col min="20" max="16383" width="7.88671875" style="16"/>
  </cols>
  <sheetData>
    <row r="1" spans="1:16" s="16" customFormat="1" ht="28.5" customHeight="1">
      <c r="A1" s="74" t="s">
        <v>123</v>
      </c>
      <c r="B1" s="74"/>
      <c r="C1" s="74"/>
      <c r="D1" s="74"/>
      <c r="E1" s="74"/>
      <c r="F1" s="74"/>
      <c r="G1" s="74"/>
      <c r="H1" s="74"/>
      <c r="I1" s="75"/>
      <c r="J1" s="74"/>
      <c r="K1" s="74"/>
      <c r="L1" s="74"/>
      <c r="M1" s="74"/>
      <c r="N1" s="74"/>
    </row>
    <row r="2" spans="1:16" s="16" customFormat="1" ht="25.5" customHeight="1">
      <c r="A2" s="76" t="s">
        <v>1</v>
      </c>
      <c r="B2" s="76"/>
      <c r="C2" s="76"/>
      <c r="D2" s="77">
        <v>44692</v>
      </c>
      <c r="E2" s="77"/>
      <c r="F2" s="77"/>
      <c r="G2" s="77"/>
      <c r="H2" s="77"/>
      <c r="I2" s="78"/>
      <c r="J2" s="77"/>
      <c r="K2" s="79" t="s">
        <v>2</v>
      </c>
      <c r="L2" s="79"/>
      <c r="M2" s="79"/>
      <c r="N2" s="79"/>
    </row>
    <row r="3" spans="1:16" s="16" customFormat="1" ht="38.25" customHeight="1">
      <c r="A3" s="80" t="s">
        <v>3</v>
      </c>
      <c r="B3" s="80" t="s">
        <v>4</v>
      </c>
      <c r="C3" s="80"/>
      <c r="D3" s="80" t="s">
        <v>5</v>
      </c>
      <c r="E3" s="100" t="s">
        <v>6</v>
      </c>
      <c r="F3" s="103" t="s">
        <v>7</v>
      </c>
      <c r="G3" s="106" t="s">
        <v>8</v>
      </c>
      <c r="H3" s="108" t="s">
        <v>9</v>
      </c>
      <c r="I3" s="100" t="s">
        <v>10</v>
      </c>
      <c r="J3" s="80" t="s">
        <v>11</v>
      </c>
      <c r="K3" s="80"/>
      <c r="L3" s="80"/>
      <c r="M3" s="106" t="s">
        <v>12</v>
      </c>
      <c r="N3" s="96" t="s">
        <v>13</v>
      </c>
    </row>
    <row r="4" spans="1:16" s="16" customFormat="1" ht="51.9" customHeight="1">
      <c r="A4" s="80"/>
      <c r="B4" s="18" t="s">
        <v>14</v>
      </c>
      <c r="C4" s="18" t="s">
        <v>15</v>
      </c>
      <c r="D4" s="92"/>
      <c r="E4" s="100"/>
      <c r="F4" s="103"/>
      <c r="G4" s="107"/>
      <c r="H4" s="108"/>
      <c r="I4" s="100"/>
      <c r="J4" s="36" t="s">
        <v>16</v>
      </c>
      <c r="K4" s="37" t="s">
        <v>17</v>
      </c>
      <c r="L4" s="18" t="s">
        <v>18</v>
      </c>
      <c r="M4" s="107"/>
      <c r="N4" s="108"/>
    </row>
    <row r="5" spans="1:16" s="16" customFormat="1" ht="25.5" customHeight="1">
      <c r="A5" s="81" t="s">
        <v>19</v>
      </c>
      <c r="B5" s="81"/>
      <c r="C5" s="81"/>
      <c r="D5" s="19">
        <f>D6+D20+D28+D32</f>
        <v>14597</v>
      </c>
      <c r="E5" s="19"/>
      <c r="F5" s="19">
        <f>F6+F20+F28+F32</f>
        <v>15512</v>
      </c>
      <c r="G5" s="19">
        <f>G6+G20+G28+G32</f>
        <v>14597</v>
      </c>
      <c r="H5" s="20"/>
      <c r="I5" s="21"/>
      <c r="J5" s="21"/>
      <c r="K5" s="21">
        <f>K6+K20+K28+K32</f>
        <v>8346.4275280000002</v>
      </c>
      <c r="L5" s="21"/>
      <c r="M5" s="21">
        <f>M6+M20+M28+M32</f>
        <v>8346.4275280000002</v>
      </c>
      <c r="N5" s="20"/>
    </row>
    <row r="6" spans="1:16" s="16" customFormat="1" ht="33" customHeight="1">
      <c r="A6" s="81" t="s">
        <v>20</v>
      </c>
      <c r="B6" s="81"/>
      <c r="C6" s="81"/>
      <c r="D6" s="21">
        <f t="shared" ref="D6:G6" si="0">SUM(D7:D19)</f>
        <v>5029</v>
      </c>
      <c r="E6" s="21"/>
      <c r="F6" s="21">
        <f t="shared" si="0"/>
        <v>5029</v>
      </c>
      <c r="G6" s="21">
        <f t="shared" si="0"/>
        <v>5029</v>
      </c>
      <c r="H6" s="21"/>
      <c r="I6" s="21"/>
      <c r="J6" s="21"/>
      <c r="K6" s="21">
        <f>SUM(K7:K19)</f>
        <v>4829</v>
      </c>
      <c r="L6" s="21"/>
      <c r="M6" s="21">
        <f>SUM(M7:M19)</f>
        <v>4829</v>
      </c>
      <c r="N6" s="20">
        <f>M6/F6</f>
        <v>0.96023066215947495</v>
      </c>
    </row>
    <row r="7" spans="1:16" s="16" customFormat="1" ht="42" customHeight="1">
      <c r="A7" s="22">
        <v>1</v>
      </c>
      <c r="B7" s="83" t="s">
        <v>124</v>
      </c>
      <c r="C7" s="88" t="s">
        <v>125</v>
      </c>
      <c r="D7" s="119">
        <v>4829</v>
      </c>
      <c r="E7" s="101" t="s">
        <v>126</v>
      </c>
      <c r="F7" s="119">
        <v>4829</v>
      </c>
      <c r="G7" s="119">
        <v>4829</v>
      </c>
      <c r="H7" s="126"/>
      <c r="I7" s="132" t="s">
        <v>127</v>
      </c>
      <c r="J7" s="32" t="s">
        <v>128</v>
      </c>
      <c r="K7" s="38">
        <v>1089</v>
      </c>
      <c r="L7" s="32" t="s">
        <v>129</v>
      </c>
      <c r="M7" s="38">
        <v>1089</v>
      </c>
      <c r="N7" s="32"/>
      <c r="P7" s="39"/>
    </row>
    <row r="8" spans="1:16" s="16" customFormat="1" ht="39" customHeight="1">
      <c r="A8" s="22">
        <v>2</v>
      </c>
      <c r="B8" s="83"/>
      <c r="C8" s="88"/>
      <c r="D8" s="120"/>
      <c r="E8" s="102"/>
      <c r="F8" s="120"/>
      <c r="G8" s="120"/>
      <c r="H8" s="127"/>
      <c r="I8" s="133"/>
      <c r="J8" s="32" t="s">
        <v>130</v>
      </c>
      <c r="K8" s="38">
        <v>245</v>
      </c>
      <c r="L8" s="32" t="s">
        <v>39</v>
      </c>
      <c r="M8" s="38">
        <v>245</v>
      </c>
      <c r="N8" s="32"/>
    </row>
    <row r="9" spans="1:16" s="16" customFormat="1" ht="39" customHeight="1">
      <c r="A9" s="22">
        <v>3</v>
      </c>
      <c r="B9" s="83"/>
      <c r="C9" s="88"/>
      <c r="D9" s="120"/>
      <c r="E9" s="102"/>
      <c r="F9" s="120"/>
      <c r="G9" s="120"/>
      <c r="H9" s="127"/>
      <c r="I9" s="133"/>
      <c r="J9" s="32" t="s">
        <v>131</v>
      </c>
      <c r="K9" s="38">
        <v>3455</v>
      </c>
      <c r="L9" s="32" t="s">
        <v>25</v>
      </c>
      <c r="M9" s="38">
        <v>3455</v>
      </c>
      <c r="N9" s="32"/>
      <c r="O9" s="38" t="s">
        <v>132</v>
      </c>
    </row>
    <row r="10" spans="1:16" s="16" customFormat="1" ht="40.950000000000003" customHeight="1">
      <c r="A10" s="22">
        <v>4</v>
      </c>
      <c r="B10" s="83"/>
      <c r="C10" s="88"/>
      <c r="D10" s="121"/>
      <c r="E10" s="123"/>
      <c r="F10" s="121"/>
      <c r="G10" s="121"/>
      <c r="H10" s="128"/>
      <c r="I10" s="134"/>
      <c r="J10" s="32" t="s">
        <v>133</v>
      </c>
      <c r="K10" s="38">
        <v>40</v>
      </c>
      <c r="L10" s="32" t="s">
        <v>25</v>
      </c>
      <c r="M10" s="38">
        <v>40</v>
      </c>
      <c r="N10" s="32"/>
    </row>
    <row r="11" spans="1:16" s="16" customFormat="1" ht="51" customHeight="1">
      <c r="A11" s="22">
        <v>5</v>
      </c>
      <c r="B11" s="83"/>
      <c r="C11" s="88"/>
      <c r="D11" s="25">
        <v>200</v>
      </c>
      <c r="E11" s="26" t="s">
        <v>134</v>
      </c>
      <c r="F11" s="25">
        <v>200</v>
      </c>
      <c r="G11" s="25">
        <v>200</v>
      </c>
      <c r="H11" s="27"/>
      <c r="I11" s="40"/>
      <c r="J11" s="32" t="s">
        <v>135</v>
      </c>
      <c r="K11" s="38"/>
      <c r="L11" s="32" t="s">
        <v>25</v>
      </c>
      <c r="M11" s="38"/>
      <c r="N11" s="32"/>
    </row>
    <row r="12" spans="1:16" s="16" customFormat="1" ht="52.05" hidden="1" customHeight="1">
      <c r="A12" s="22">
        <v>6</v>
      </c>
      <c r="B12" s="83"/>
      <c r="C12" s="88"/>
      <c r="D12" s="28"/>
      <c r="E12" s="29"/>
      <c r="F12" s="28"/>
      <c r="G12" s="28"/>
      <c r="H12" s="30"/>
      <c r="I12" s="40"/>
      <c r="J12" s="32"/>
      <c r="K12" s="38"/>
      <c r="L12" s="32" t="s">
        <v>25</v>
      </c>
      <c r="M12" s="38"/>
      <c r="N12" s="32"/>
    </row>
    <row r="13" spans="1:16" s="16" customFormat="1" ht="43.95" hidden="1" customHeight="1">
      <c r="A13" s="22">
        <v>7</v>
      </c>
      <c r="B13" s="83"/>
      <c r="C13" s="88"/>
      <c r="D13" s="28"/>
      <c r="E13" s="29"/>
      <c r="F13" s="28"/>
      <c r="G13" s="28"/>
      <c r="H13" s="30"/>
      <c r="I13" s="40"/>
      <c r="J13" s="32"/>
      <c r="K13" s="38"/>
      <c r="L13" s="32" t="s">
        <v>25</v>
      </c>
      <c r="M13" s="38"/>
      <c r="N13" s="32"/>
    </row>
    <row r="14" spans="1:16" s="16" customFormat="1" ht="39" hidden="1" customHeight="1">
      <c r="A14" s="22">
        <v>8</v>
      </c>
      <c r="B14" s="83"/>
      <c r="C14" s="88"/>
      <c r="D14" s="28"/>
      <c r="E14" s="29"/>
      <c r="F14" s="28"/>
      <c r="G14" s="28"/>
      <c r="H14" s="30"/>
      <c r="I14" s="40"/>
      <c r="J14" s="32"/>
      <c r="K14" s="38"/>
      <c r="L14" s="32" t="s">
        <v>25</v>
      </c>
      <c r="M14" s="38"/>
      <c r="N14" s="32"/>
    </row>
    <row r="15" spans="1:16" s="16" customFormat="1" ht="69" hidden="1" customHeight="1">
      <c r="A15" s="22">
        <v>9</v>
      </c>
      <c r="B15" s="83"/>
      <c r="C15" s="88"/>
      <c r="D15" s="28"/>
      <c r="E15" s="29"/>
      <c r="F15" s="28"/>
      <c r="G15" s="28"/>
      <c r="H15" s="30"/>
      <c r="I15" s="40"/>
      <c r="J15" s="32"/>
      <c r="K15" s="38"/>
      <c r="L15" s="32" t="s">
        <v>25</v>
      </c>
      <c r="M15" s="38"/>
      <c r="N15" s="32"/>
      <c r="O15" s="38" t="s">
        <v>136</v>
      </c>
    </row>
    <row r="16" spans="1:16" s="16" customFormat="1" ht="66" hidden="1" customHeight="1">
      <c r="A16" s="22">
        <v>10</v>
      </c>
      <c r="B16" s="83"/>
      <c r="C16" s="88"/>
      <c r="D16" s="28"/>
      <c r="E16" s="29"/>
      <c r="F16" s="28"/>
      <c r="G16" s="28"/>
      <c r="H16" s="30"/>
      <c r="I16" s="40"/>
      <c r="J16" s="32"/>
      <c r="K16" s="38"/>
      <c r="L16" s="32" t="s">
        <v>25</v>
      </c>
      <c r="M16" s="38"/>
      <c r="N16" s="41"/>
      <c r="O16" s="42"/>
    </row>
    <row r="17" spans="1:16" s="16" customFormat="1" ht="51" hidden="1" customHeight="1">
      <c r="A17" s="22">
        <v>11</v>
      </c>
      <c r="B17" s="83"/>
      <c r="C17" s="88"/>
      <c r="D17" s="28"/>
      <c r="E17" s="29"/>
      <c r="F17" s="28"/>
      <c r="G17" s="28"/>
      <c r="H17" s="30"/>
      <c r="I17" s="40"/>
      <c r="J17" s="32"/>
      <c r="K17" s="38"/>
      <c r="L17" s="43" t="s">
        <v>39</v>
      </c>
      <c r="M17" s="38"/>
      <c r="N17" s="41"/>
    </row>
    <row r="18" spans="1:16" s="16" customFormat="1" ht="43.95" hidden="1" customHeight="1">
      <c r="A18" s="22">
        <v>12</v>
      </c>
      <c r="B18" s="83"/>
      <c r="C18" s="88"/>
      <c r="D18" s="28"/>
      <c r="E18" s="29"/>
      <c r="F18" s="28"/>
      <c r="G18" s="28"/>
      <c r="H18" s="30"/>
      <c r="I18" s="40"/>
      <c r="J18" s="32"/>
      <c r="K18" s="38"/>
      <c r="L18" s="32" t="s">
        <v>25</v>
      </c>
      <c r="M18" s="32"/>
      <c r="N18" s="41"/>
    </row>
    <row r="19" spans="1:16" s="16" customFormat="1" ht="45" hidden="1" customHeight="1">
      <c r="A19" s="22">
        <v>13</v>
      </c>
      <c r="B19" s="83"/>
      <c r="C19" s="88"/>
      <c r="D19" s="28"/>
      <c r="E19" s="29"/>
      <c r="F19" s="28"/>
      <c r="G19" s="28"/>
      <c r="H19" s="30"/>
      <c r="I19" s="40"/>
      <c r="J19" s="32"/>
      <c r="K19" s="38"/>
      <c r="L19" s="32" t="s">
        <v>25</v>
      </c>
      <c r="M19" s="32"/>
      <c r="N19" s="41"/>
    </row>
    <row r="20" spans="1:16" s="16" customFormat="1" ht="28.5" customHeight="1">
      <c r="A20" s="81" t="s">
        <v>69</v>
      </c>
      <c r="B20" s="82"/>
      <c r="C20" s="82"/>
      <c r="D20" s="21">
        <f>SUM(D21:D27)</f>
        <v>3968</v>
      </c>
      <c r="E20" s="21"/>
      <c r="F20" s="21">
        <f>SUM(F21:F27)</f>
        <v>4883</v>
      </c>
      <c r="G20" s="21">
        <f>SUM(G21:G27)</f>
        <v>3968</v>
      </c>
      <c r="H20" s="21"/>
      <c r="I20" s="21"/>
      <c r="J20" s="21"/>
      <c r="K20" s="21">
        <f>SUM(K21:K27)</f>
        <v>465</v>
      </c>
      <c r="L20" s="21"/>
      <c r="M20" s="21">
        <f>SUM(M21:M27)</f>
        <v>465</v>
      </c>
      <c r="N20" s="20">
        <f>M20/F20</f>
        <v>9.5228343231619897E-2</v>
      </c>
      <c r="O20" s="44"/>
    </row>
    <row r="21" spans="1:16" s="16" customFormat="1" ht="36" customHeight="1">
      <c r="A21" s="22">
        <v>14</v>
      </c>
      <c r="B21" s="84" t="s">
        <v>124</v>
      </c>
      <c r="C21" s="84" t="s">
        <v>137</v>
      </c>
      <c r="D21" s="23">
        <v>120</v>
      </c>
      <c r="E21" s="23" t="s">
        <v>138</v>
      </c>
      <c r="F21" s="31">
        <v>120</v>
      </c>
      <c r="G21" s="31">
        <v>120</v>
      </c>
      <c r="H21" s="32"/>
      <c r="I21" s="40" t="s">
        <v>127</v>
      </c>
      <c r="J21" s="32" t="s">
        <v>128</v>
      </c>
      <c r="K21" s="38">
        <v>120</v>
      </c>
      <c r="L21" s="32" t="s">
        <v>129</v>
      </c>
      <c r="M21" s="38">
        <v>120</v>
      </c>
      <c r="N21" s="32"/>
      <c r="O21" s="44"/>
    </row>
    <row r="22" spans="1:16" s="16" customFormat="1" ht="52.05" customHeight="1">
      <c r="A22" s="22">
        <v>17</v>
      </c>
      <c r="B22" s="84"/>
      <c r="C22" s="117"/>
      <c r="D22" s="84"/>
      <c r="E22" s="124" t="s">
        <v>139</v>
      </c>
      <c r="F22" s="125">
        <v>915</v>
      </c>
      <c r="G22" s="125"/>
      <c r="H22" s="129"/>
      <c r="I22" s="40"/>
      <c r="J22" s="32" t="s">
        <v>140</v>
      </c>
      <c r="K22" s="38">
        <v>250</v>
      </c>
      <c r="L22" s="32" t="s">
        <v>79</v>
      </c>
      <c r="M22" s="38">
        <v>250</v>
      </c>
      <c r="N22" s="32"/>
      <c r="O22" s="44"/>
    </row>
    <row r="23" spans="1:16" s="16" customFormat="1" ht="52.05" customHeight="1">
      <c r="A23" s="22"/>
      <c r="B23" s="84"/>
      <c r="C23" s="117"/>
      <c r="D23" s="84"/>
      <c r="E23" s="124"/>
      <c r="F23" s="125"/>
      <c r="G23" s="125"/>
      <c r="H23" s="129"/>
      <c r="I23" s="40"/>
      <c r="J23" s="32" t="s">
        <v>141</v>
      </c>
      <c r="K23" s="38">
        <v>95</v>
      </c>
      <c r="L23" s="32" t="s">
        <v>142</v>
      </c>
      <c r="M23" s="38">
        <v>95</v>
      </c>
      <c r="N23" s="32"/>
      <c r="O23" s="44"/>
    </row>
    <row r="24" spans="1:16" s="16" customFormat="1" ht="36" customHeight="1">
      <c r="A24" s="22">
        <v>18</v>
      </c>
      <c r="B24" s="84"/>
      <c r="C24" s="117"/>
      <c r="D24" s="84"/>
      <c r="E24" s="124"/>
      <c r="F24" s="125"/>
      <c r="G24" s="125"/>
      <c r="H24" s="130"/>
      <c r="I24" s="45"/>
      <c r="J24" s="46"/>
      <c r="K24" s="47"/>
      <c r="L24" s="47"/>
      <c r="M24" s="47"/>
      <c r="N24" s="47"/>
      <c r="O24" s="48"/>
    </row>
    <row r="25" spans="1:16" s="16" customFormat="1" ht="36.9" customHeight="1">
      <c r="A25" s="22">
        <v>19</v>
      </c>
      <c r="B25" s="84"/>
      <c r="C25" s="84"/>
      <c r="D25" s="26">
        <v>98</v>
      </c>
      <c r="E25" s="26" t="s">
        <v>143</v>
      </c>
      <c r="F25" s="22">
        <v>98</v>
      </c>
      <c r="G25" s="26">
        <v>98</v>
      </c>
      <c r="H25" s="32"/>
      <c r="I25" s="49"/>
      <c r="J25" s="46"/>
      <c r="K25" s="32"/>
      <c r="L25" s="32"/>
      <c r="M25" s="32"/>
      <c r="N25" s="32"/>
      <c r="O25" s="44"/>
    </row>
    <row r="26" spans="1:16" s="16" customFormat="1" ht="36.9" customHeight="1">
      <c r="A26" s="22">
        <v>20</v>
      </c>
      <c r="B26" s="84"/>
      <c r="C26" s="84"/>
      <c r="D26" s="26">
        <v>3750</v>
      </c>
      <c r="E26" s="26" t="s">
        <v>144</v>
      </c>
      <c r="F26" s="26">
        <v>3750</v>
      </c>
      <c r="G26" s="26">
        <v>3750</v>
      </c>
      <c r="H26" s="32"/>
      <c r="I26" s="49"/>
      <c r="J26" s="46"/>
      <c r="K26" s="32"/>
      <c r="L26" s="32"/>
      <c r="M26" s="32"/>
      <c r="N26" s="32"/>
      <c r="O26" s="44"/>
    </row>
    <row r="27" spans="1:16" s="16" customFormat="1" ht="36.9" customHeight="1">
      <c r="A27" s="22">
        <v>21</v>
      </c>
      <c r="B27" s="84"/>
      <c r="C27" s="84"/>
      <c r="D27" s="33"/>
      <c r="E27" s="32"/>
      <c r="F27" s="26"/>
      <c r="G27" s="26"/>
      <c r="H27" s="32"/>
      <c r="I27" s="49"/>
      <c r="J27" s="46"/>
      <c r="K27" s="32"/>
      <c r="L27" s="32"/>
      <c r="M27" s="32"/>
      <c r="N27" s="32"/>
      <c r="O27" s="44"/>
    </row>
    <row r="28" spans="1:16" s="16" customFormat="1" ht="30" customHeight="1">
      <c r="A28" s="81" t="s">
        <v>87</v>
      </c>
      <c r="B28" s="82"/>
      <c r="C28" s="82"/>
      <c r="D28" s="34">
        <f>SUM(D29:D31)</f>
        <v>200</v>
      </c>
      <c r="E28" s="34"/>
      <c r="F28" s="34">
        <f t="shared" ref="F28:G28" si="1">F29</f>
        <v>200</v>
      </c>
      <c r="G28" s="34">
        <f t="shared" si="1"/>
        <v>200</v>
      </c>
      <c r="H28" s="34"/>
      <c r="I28" s="34"/>
      <c r="J28" s="34"/>
      <c r="K28" s="34">
        <f>SUM(K29:K31)</f>
        <v>200</v>
      </c>
      <c r="L28" s="34"/>
      <c r="M28" s="34">
        <f>SUM(M29:M31)</f>
        <v>200</v>
      </c>
      <c r="N28" s="50">
        <f>M28/F28</f>
        <v>1</v>
      </c>
    </row>
    <row r="29" spans="1:16" s="16" customFormat="1" ht="36" customHeight="1">
      <c r="A29" s="22">
        <v>22</v>
      </c>
      <c r="B29" s="84" t="s">
        <v>145</v>
      </c>
      <c r="C29" s="84"/>
      <c r="D29" s="29">
        <v>200</v>
      </c>
      <c r="E29" s="29" t="s">
        <v>146</v>
      </c>
      <c r="F29" s="29">
        <v>200</v>
      </c>
      <c r="G29" s="29">
        <v>200</v>
      </c>
      <c r="H29" s="29"/>
      <c r="I29" s="49"/>
      <c r="J29" s="51" t="s">
        <v>147</v>
      </c>
      <c r="K29" s="52">
        <v>200</v>
      </c>
      <c r="L29" s="32" t="s">
        <v>148</v>
      </c>
      <c r="M29" s="52">
        <v>200</v>
      </c>
      <c r="N29" s="32"/>
    </row>
    <row r="30" spans="1:16" s="16" customFormat="1" ht="36" customHeight="1">
      <c r="A30" s="22">
        <v>23</v>
      </c>
      <c r="B30" s="84"/>
      <c r="C30" s="84"/>
      <c r="D30" s="29"/>
      <c r="E30" s="29"/>
      <c r="F30" s="29"/>
      <c r="G30" s="29"/>
      <c r="H30" s="29"/>
      <c r="I30" s="49"/>
      <c r="J30" s="51"/>
      <c r="K30" s="52"/>
      <c r="L30" s="32"/>
      <c r="M30" s="52"/>
      <c r="N30" s="32"/>
      <c r="P30" s="53"/>
    </row>
    <row r="31" spans="1:16" s="16" customFormat="1" ht="36" customHeight="1">
      <c r="A31" s="22">
        <v>24</v>
      </c>
      <c r="B31" s="84"/>
      <c r="C31" s="84"/>
      <c r="D31" s="29"/>
      <c r="E31" s="29"/>
      <c r="F31" s="29"/>
      <c r="G31" s="29"/>
      <c r="H31" s="29"/>
      <c r="I31" s="49"/>
      <c r="J31" s="51"/>
      <c r="K31" s="52"/>
      <c r="L31" s="32"/>
      <c r="M31" s="52"/>
      <c r="N31" s="32"/>
      <c r="P31" s="53"/>
    </row>
    <row r="32" spans="1:16" s="16" customFormat="1" ht="27" customHeight="1">
      <c r="A32" s="81" t="s">
        <v>94</v>
      </c>
      <c r="B32" s="82"/>
      <c r="C32" s="82"/>
      <c r="D32" s="35">
        <v>5400</v>
      </c>
      <c r="E32" s="35"/>
      <c r="F32" s="35">
        <v>5400</v>
      </c>
      <c r="G32" s="35">
        <v>5400</v>
      </c>
      <c r="H32" s="35"/>
      <c r="I32" s="54"/>
      <c r="J32" s="55"/>
      <c r="K32" s="56">
        <f>SUM(K33:K49)</f>
        <v>2852.4275280000002</v>
      </c>
      <c r="L32" s="56"/>
      <c r="M32" s="56">
        <f>SUM(M33:M49)</f>
        <v>2852.4275280000002</v>
      </c>
      <c r="N32" s="57">
        <f>M32/F32</f>
        <v>0.52822731999999994</v>
      </c>
      <c r="O32" s="58"/>
    </row>
    <row r="33" spans="1:15" s="16" customFormat="1" ht="40.950000000000003" customHeight="1">
      <c r="A33" s="22"/>
      <c r="B33" s="84" t="s">
        <v>124</v>
      </c>
      <c r="C33" s="118" t="s">
        <v>125</v>
      </c>
      <c r="D33" s="122">
        <v>5400</v>
      </c>
      <c r="E33" s="122" t="s">
        <v>149</v>
      </c>
      <c r="F33" s="122">
        <v>5400</v>
      </c>
      <c r="G33" s="122">
        <v>5400</v>
      </c>
      <c r="H33" s="131"/>
      <c r="I33" s="59"/>
      <c r="J33" s="51" t="s">
        <v>147</v>
      </c>
      <c r="K33" s="52">
        <v>800</v>
      </c>
      <c r="L33" s="32" t="s">
        <v>148</v>
      </c>
      <c r="M33" s="52">
        <v>800</v>
      </c>
      <c r="N33" s="32"/>
      <c r="O33" s="58"/>
    </row>
    <row r="34" spans="1:15" s="16" customFormat="1" ht="39.9" customHeight="1">
      <c r="A34" s="22">
        <v>26</v>
      </c>
      <c r="B34" s="84"/>
      <c r="C34" s="118"/>
      <c r="D34" s="122"/>
      <c r="E34" s="122"/>
      <c r="F34" s="122"/>
      <c r="G34" s="122"/>
      <c r="H34" s="131"/>
      <c r="I34" s="135" t="s">
        <v>150</v>
      </c>
      <c r="J34" s="32" t="s">
        <v>151</v>
      </c>
      <c r="K34" s="52">
        <v>47.537728000000001</v>
      </c>
      <c r="L34" s="32" t="s">
        <v>25</v>
      </c>
      <c r="M34" s="52">
        <v>47.537728000000001</v>
      </c>
      <c r="N34" s="32"/>
    </row>
    <row r="35" spans="1:15" s="16" customFormat="1" ht="36.9" customHeight="1">
      <c r="A35" s="22">
        <v>27</v>
      </c>
      <c r="B35" s="84"/>
      <c r="C35" s="118"/>
      <c r="D35" s="122"/>
      <c r="E35" s="122"/>
      <c r="F35" s="122"/>
      <c r="G35" s="122"/>
      <c r="H35" s="131"/>
      <c r="I35" s="136"/>
      <c r="J35" s="51" t="s">
        <v>152</v>
      </c>
      <c r="K35" s="52">
        <v>650</v>
      </c>
      <c r="L35" s="32" t="s">
        <v>25</v>
      </c>
      <c r="M35" s="52">
        <v>650</v>
      </c>
      <c r="N35" s="32"/>
    </row>
    <row r="36" spans="1:15" s="16" customFormat="1" ht="31.05" customHeight="1">
      <c r="A36" s="22">
        <v>28</v>
      </c>
      <c r="B36" s="84"/>
      <c r="C36" s="118"/>
      <c r="D36" s="122"/>
      <c r="E36" s="122"/>
      <c r="F36" s="122"/>
      <c r="G36" s="122"/>
      <c r="H36" s="131"/>
      <c r="I36" s="136"/>
      <c r="J36" s="51" t="s">
        <v>153</v>
      </c>
      <c r="K36" s="52">
        <v>698.4</v>
      </c>
      <c r="L36" s="32" t="s">
        <v>25</v>
      </c>
      <c r="M36" s="52">
        <v>698.4</v>
      </c>
      <c r="N36" s="32"/>
    </row>
    <row r="37" spans="1:15" s="16" customFormat="1" ht="33" customHeight="1">
      <c r="A37" s="22">
        <v>29</v>
      </c>
      <c r="B37" s="84"/>
      <c r="C37" s="118"/>
      <c r="D37" s="122"/>
      <c r="E37" s="122"/>
      <c r="F37" s="122"/>
      <c r="G37" s="122"/>
      <c r="H37" s="131"/>
      <c r="I37" s="136"/>
      <c r="J37" s="60" t="s">
        <v>154</v>
      </c>
      <c r="K37" s="52">
        <v>500</v>
      </c>
      <c r="L37" s="32" t="s">
        <v>108</v>
      </c>
      <c r="M37" s="52">
        <v>500</v>
      </c>
      <c r="N37" s="32"/>
    </row>
    <row r="38" spans="1:15" s="16" customFormat="1" ht="39" customHeight="1">
      <c r="A38" s="22">
        <v>30</v>
      </c>
      <c r="B38" s="84"/>
      <c r="C38" s="118"/>
      <c r="D38" s="122"/>
      <c r="E38" s="122"/>
      <c r="F38" s="122"/>
      <c r="G38" s="122"/>
      <c r="H38" s="131"/>
      <c r="I38" s="136"/>
      <c r="J38" s="32" t="s">
        <v>155</v>
      </c>
      <c r="K38" s="38">
        <v>71.489800000000002</v>
      </c>
      <c r="L38" s="32" t="s">
        <v>100</v>
      </c>
      <c r="M38" s="32">
        <v>71.489800000000002</v>
      </c>
      <c r="N38" s="32"/>
    </row>
    <row r="39" spans="1:15" s="16" customFormat="1" ht="33" customHeight="1">
      <c r="A39" s="22">
        <v>31</v>
      </c>
      <c r="B39" s="84"/>
      <c r="C39" s="118"/>
      <c r="D39" s="122"/>
      <c r="E39" s="122"/>
      <c r="F39" s="122"/>
      <c r="G39" s="122"/>
      <c r="H39" s="131"/>
      <c r="I39" s="136"/>
      <c r="J39" s="32" t="s">
        <v>156</v>
      </c>
      <c r="K39" s="52">
        <v>85</v>
      </c>
      <c r="L39" s="32" t="s">
        <v>25</v>
      </c>
      <c r="M39" s="52">
        <v>85</v>
      </c>
      <c r="N39" s="32"/>
    </row>
    <row r="40" spans="1:15" s="16" customFormat="1" ht="43.05" customHeight="1">
      <c r="A40" s="22">
        <v>32</v>
      </c>
      <c r="B40" s="84"/>
      <c r="C40" s="118"/>
      <c r="D40" s="122"/>
      <c r="E40" s="122"/>
      <c r="F40" s="122"/>
      <c r="G40" s="122"/>
      <c r="H40" s="131"/>
      <c r="I40" s="61"/>
      <c r="J40" s="32"/>
      <c r="K40" s="52"/>
      <c r="L40" s="32"/>
      <c r="M40" s="52"/>
      <c r="N40" s="32"/>
    </row>
    <row r="41" spans="1:15" s="16" customFormat="1" ht="34.950000000000003" customHeight="1">
      <c r="A41" s="22">
        <v>33</v>
      </c>
      <c r="B41" s="84"/>
      <c r="C41" s="118"/>
      <c r="D41" s="122"/>
      <c r="E41" s="122"/>
      <c r="F41" s="122"/>
      <c r="G41" s="122"/>
      <c r="H41" s="131"/>
      <c r="I41" s="61"/>
      <c r="J41" s="62"/>
      <c r="K41" s="52"/>
      <c r="L41" s="32"/>
      <c r="M41" s="52"/>
      <c r="N41" s="32"/>
    </row>
    <row r="42" spans="1:15" s="16" customFormat="1" ht="34.950000000000003" customHeight="1">
      <c r="A42" s="22">
        <v>34</v>
      </c>
      <c r="B42" s="84"/>
      <c r="C42" s="118"/>
      <c r="D42" s="122"/>
      <c r="E42" s="122"/>
      <c r="F42" s="122"/>
      <c r="G42" s="122"/>
      <c r="H42" s="131"/>
      <c r="I42" s="61"/>
      <c r="J42" s="62"/>
      <c r="K42" s="52"/>
      <c r="L42" s="32"/>
      <c r="M42" s="52"/>
      <c r="N42" s="32"/>
    </row>
    <row r="43" spans="1:15" s="16" customFormat="1" ht="34.950000000000003" customHeight="1">
      <c r="A43" s="22">
        <v>35</v>
      </c>
      <c r="B43" s="84"/>
      <c r="C43" s="118"/>
      <c r="D43" s="122"/>
      <c r="E43" s="122"/>
      <c r="F43" s="122"/>
      <c r="G43" s="122"/>
      <c r="H43" s="131"/>
      <c r="I43" s="61"/>
      <c r="J43" s="62"/>
      <c r="K43" s="52"/>
      <c r="L43" s="32"/>
      <c r="M43" s="52"/>
      <c r="N43" s="32"/>
    </row>
    <row r="44" spans="1:15" s="16" customFormat="1" ht="34.950000000000003" customHeight="1">
      <c r="A44" s="22">
        <v>36</v>
      </c>
      <c r="B44" s="84"/>
      <c r="C44" s="118"/>
      <c r="D44" s="122"/>
      <c r="E44" s="122"/>
      <c r="F44" s="122"/>
      <c r="G44" s="122"/>
      <c r="H44" s="131"/>
      <c r="I44" s="61"/>
      <c r="J44" s="62"/>
      <c r="K44" s="52"/>
      <c r="L44" s="32"/>
      <c r="M44" s="52"/>
      <c r="N44" s="32"/>
    </row>
    <row r="45" spans="1:15" s="16" customFormat="1" ht="51" customHeight="1">
      <c r="A45" s="22">
        <v>37</v>
      </c>
      <c r="B45" s="84"/>
      <c r="C45" s="118"/>
      <c r="D45" s="122"/>
      <c r="E45" s="122"/>
      <c r="F45" s="122"/>
      <c r="G45" s="122"/>
      <c r="H45" s="131"/>
      <c r="I45" s="61"/>
      <c r="J45" s="62"/>
      <c r="K45" s="52"/>
      <c r="L45" s="32"/>
      <c r="M45" s="52"/>
      <c r="N45" s="32"/>
    </row>
    <row r="46" spans="1:15" s="16" customFormat="1" ht="37.950000000000003" customHeight="1">
      <c r="A46" s="22">
        <v>38</v>
      </c>
      <c r="B46" s="84"/>
      <c r="C46" s="118"/>
      <c r="D46" s="122"/>
      <c r="E46" s="122"/>
      <c r="F46" s="122"/>
      <c r="G46" s="122"/>
      <c r="H46" s="131"/>
      <c r="I46" s="61"/>
      <c r="J46" s="62"/>
      <c r="K46" s="52"/>
      <c r="L46" s="32"/>
      <c r="M46" s="52"/>
      <c r="N46" s="32"/>
    </row>
    <row r="47" spans="1:15" s="16" customFormat="1" ht="43.05" customHeight="1">
      <c r="A47" s="22">
        <v>39</v>
      </c>
      <c r="B47" s="84"/>
      <c r="C47" s="118"/>
      <c r="D47" s="122"/>
      <c r="E47" s="122"/>
      <c r="F47" s="122"/>
      <c r="G47" s="122"/>
      <c r="H47" s="131"/>
      <c r="I47" s="61"/>
      <c r="J47" s="62"/>
      <c r="K47" s="52"/>
      <c r="L47" s="32"/>
      <c r="M47" s="52"/>
      <c r="N47" s="32"/>
    </row>
    <row r="48" spans="1:15" s="16" customFormat="1" ht="49.05" customHeight="1">
      <c r="A48" s="22">
        <v>40</v>
      </c>
      <c r="B48" s="84"/>
      <c r="C48" s="118"/>
      <c r="D48" s="122"/>
      <c r="E48" s="122"/>
      <c r="F48" s="122"/>
      <c r="G48" s="122"/>
      <c r="H48" s="131"/>
      <c r="I48" s="61"/>
      <c r="J48" s="51"/>
      <c r="K48" s="52"/>
      <c r="L48" s="32"/>
      <c r="M48" s="52"/>
      <c r="N48" s="32"/>
    </row>
    <row r="49" spans="1:14" s="16" customFormat="1" ht="33" customHeight="1">
      <c r="A49" s="22">
        <v>41</v>
      </c>
      <c r="B49" s="84"/>
      <c r="C49" s="118"/>
      <c r="D49" s="122"/>
      <c r="E49" s="122"/>
      <c r="F49" s="122"/>
      <c r="G49" s="122"/>
      <c r="H49" s="131"/>
      <c r="I49" s="61"/>
      <c r="J49" s="52"/>
      <c r="K49" s="52"/>
      <c r="L49" s="32"/>
      <c r="M49" s="52"/>
      <c r="N49" s="32"/>
    </row>
    <row r="50" spans="1:14" s="16" customFormat="1" ht="12.6">
      <c r="I50" s="17"/>
    </row>
  </sheetData>
  <mergeCells count="45">
    <mergeCell ref="H7:H10"/>
    <mergeCell ref="H22:H24"/>
    <mergeCell ref="H33:H49"/>
    <mergeCell ref="I3:I4"/>
    <mergeCell ref="I7:I10"/>
    <mergeCell ref="I34:I39"/>
    <mergeCell ref="F7:F10"/>
    <mergeCell ref="F22:F24"/>
    <mergeCell ref="F33:F49"/>
    <mergeCell ref="G3:G4"/>
    <mergeCell ref="G7:G10"/>
    <mergeCell ref="G22:G24"/>
    <mergeCell ref="G33:G49"/>
    <mergeCell ref="D7:D10"/>
    <mergeCell ref="D22:D24"/>
    <mergeCell ref="D33:D49"/>
    <mergeCell ref="E3:E4"/>
    <mergeCell ref="E7:E10"/>
    <mergeCell ref="E22:E24"/>
    <mergeCell ref="E33:E49"/>
    <mergeCell ref="B33:B49"/>
    <mergeCell ref="C7:C19"/>
    <mergeCell ref="C21:C27"/>
    <mergeCell ref="C29:C31"/>
    <mergeCell ref="C33:C49"/>
    <mergeCell ref="A5:C5"/>
    <mergeCell ref="A6:C6"/>
    <mergeCell ref="A20:C20"/>
    <mergeCell ref="A28:C28"/>
    <mergeCell ref="A32:C32"/>
    <mergeCell ref="B7:B19"/>
    <mergeCell ref="B21:B27"/>
    <mergeCell ref="B29:B31"/>
    <mergeCell ref="A1:N1"/>
    <mergeCell ref="A2:C2"/>
    <mergeCell ref="D2:J2"/>
    <mergeCell ref="K2:N2"/>
    <mergeCell ref="B3:C3"/>
    <mergeCell ref="J3:L3"/>
    <mergeCell ref="A3:A4"/>
    <mergeCell ref="D3:D4"/>
    <mergeCell ref="F3:F4"/>
    <mergeCell ref="H3:H4"/>
    <mergeCell ref="M3:M4"/>
    <mergeCell ref="N3:N4"/>
  </mergeCells>
  <phoneticPr fontId="27" type="noConversion"/>
  <pageMargins left="0.59027777777777801" right="0.118055555555556" top="0.78680555555555598" bottom="0.196527777777778" header="0.43263888888888902" footer="7.8472222222222193E-2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sqref="A1:C1"/>
    </sheetView>
  </sheetViews>
  <sheetFormatPr defaultColWidth="9" defaultRowHeight="24" customHeight="1"/>
  <cols>
    <col min="1" max="1" width="10" style="3" customWidth="1"/>
    <col min="2" max="2" width="63.77734375" style="3" customWidth="1"/>
    <col min="3" max="3" width="16.77734375" style="4" customWidth="1"/>
    <col min="4" max="4" width="21.6640625" style="5" customWidth="1"/>
    <col min="5" max="16384" width="9" style="5"/>
  </cols>
  <sheetData>
    <row r="1" spans="1:4" ht="40.049999999999997" customHeight="1">
      <c r="A1" s="137" t="s">
        <v>178</v>
      </c>
      <c r="B1" s="137"/>
      <c r="C1" s="137"/>
    </row>
    <row r="2" spans="1:4" s="1" customFormat="1" ht="24" customHeight="1">
      <c r="A2" s="6"/>
      <c r="B2" s="7"/>
      <c r="C2" s="8" t="s">
        <v>157</v>
      </c>
    </row>
    <row r="3" spans="1:4" s="2" customFormat="1" ht="24" customHeight="1">
      <c r="A3" s="9" t="s">
        <v>3</v>
      </c>
      <c r="B3" s="10" t="s">
        <v>177</v>
      </c>
      <c r="C3" s="10" t="s">
        <v>158</v>
      </c>
    </row>
    <row r="4" spans="1:4" ht="24" customHeight="1">
      <c r="A4" s="11">
        <f>ROW()-3</f>
        <v>1</v>
      </c>
      <c r="B4" s="11" t="s">
        <v>159</v>
      </c>
      <c r="C4" s="12">
        <v>318.81</v>
      </c>
      <c r="D4" s="13"/>
    </row>
    <row r="5" spans="1:4" ht="24" customHeight="1">
      <c r="A5" s="11">
        <f t="shared" ref="A5:A14" si="0">ROW()-3</f>
        <v>2</v>
      </c>
      <c r="B5" s="11" t="s">
        <v>160</v>
      </c>
      <c r="C5" s="12">
        <v>22.65</v>
      </c>
    </row>
    <row r="6" spans="1:4" ht="24" customHeight="1">
      <c r="A6" s="11">
        <f t="shared" si="0"/>
        <v>3</v>
      </c>
      <c r="B6" s="12" t="s">
        <v>161</v>
      </c>
      <c r="C6" s="12">
        <v>444.3</v>
      </c>
    </row>
    <row r="7" spans="1:4" ht="24" customHeight="1">
      <c r="A7" s="11">
        <f t="shared" si="0"/>
        <v>4</v>
      </c>
      <c r="B7" s="12" t="s">
        <v>162</v>
      </c>
      <c r="C7" s="12">
        <v>74.400000000000006</v>
      </c>
    </row>
    <row r="8" spans="1:4" ht="24" customHeight="1">
      <c r="A8" s="11">
        <f t="shared" si="0"/>
        <v>5</v>
      </c>
      <c r="B8" s="12" t="s">
        <v>163</v>
      </c>
      <c r="C8" s="12">
        <v>64.42</v>
      </c>
    </row>
    <row r="9" spans="1:4" ht="24" customHeight="1">
      <c r="A9" s="11">
        <f t="shared" si="0"/>
        <v>6</v>
      </c>
      <c r="B9" s="12" t="s">
        <v>164</v>
      </c>
      <c r="C9" s="12">
        <v>100</v>
      </c>
    </row>
    <row r="10" spans="1:4" ht="24" customHeight="1">
      <c r="A10" s="11">
        <f t="shared" si="0"/>
        <v>7</v>
      </c>
      <c r="B10" s="11" t="s">
        <v>165</v>
      </c>
      <c r="C10" s="12">
        <v>38.4</v>
      </c>
    </row>
    <row r="11" spans="1:4" ht="24" customHeight="1">
      <c r="A11" s="11">
        <f t="shared" si="0"/>
        <v>8</v>
      </c>
      <c r="B11" s="11" t="s">
        <v>166</v>
      </c>
      <c r="C11" s="12">
        <v>1330</v>
      </c>
    </row>
    <row r="12" spans="1:4" ht="31.95" customHeight="1">
      <c r="A12" s="11">
        <f t="shared" si="0"/>
        <v>9</v>
      </c>
      <c r="B12" s="11" t="s">
        <v>167</v>
      </c>
      <c r="C12" s="12">
        <v>250</v>
      </c>
    </row>
    <row r="13" spans="1:4" ht="24" customHeight="1">
      <c r="A13" s="11">
        <f t="shared" si="0"/>
        <v>10</v>
      </c>
      <c r="B13" s="14" t="s">
        <v>168</v>
      </c>
      <c r="C13" s="12">
        <v>500</v>
      </c>
    </row>
    <row r="14" spans="1:4" ht="24" customHeight="1">
      <c r="A14" s="11">
        <f t="shared" si="0"/>
        <v>11</v>
      </c>
      <c r="B14" s="11" t="s">
        <v>169</v>
      </c>
      <c r="C14" s="12">
        <v>400</v>
      </c>
    </row>
    <row r="15" spans="1:4" ht="24" customHeight="1">
      <c r="A15" s="11">
        <f t="shared" ref="A15:A20" si="1">ROW()-3</f>
        <v>12</v>
      </c>
      <c r="B15" s="11" t="s">
        <v>170</v>
      </c>
      <c r="C15" s="12">
        <v>500</v>
      </c>
    </row>
    <row r="16" spans="1:4" ht="24" customHeight="1">
      <c r="A16" s="11">
        <f t="shared" si="1"/>
        <v>13</v>
      </c>
      <c r="B16" s="15" t="s">
        <v>171</v>
      </c>
      <c r="C16" s="15">
        <v>12</v>
      </c>
    </row>
    <row r="17" spans="1:3" ht="24" customHeight="1">
      <c r="A17" s="11">
        <f t="shared" si="1"/>
        <v>14</v>
      </c>
      <c r="B17" s="15" t="s">
        <v>172</v>
      </c>
      <c r="C17" s="15">
        <v>545.02</v>
      </c>
    </row>
    <row r="18" spans="1:3" ht="24" customHeight="1">
      <c r="A18" s="11">
        <f t="shared" si="1"/>
        <v>15</v>
      </c>
      <c r="B18" s="15" t="s">
        <v>173</v>
      </c>
      <c r="C18" s="15">
        <v>500</v>
      </c>
    </row>
    <row r="19" spans="1:3" ht="24" customHeight="1">
      <c r="A19" s="11">
        <f t="shared" si="1"/>
        <v>16</v>
      </c>
      <c r="B19" s="15" t="s">
        <v>174</v>
      </c>
      <c r="C19" s="15">
        <v>200</v>
      </c>
    </row>
    <row r="20" spans="1:3" ht="24" customHeight="1">
      <c r="A20" s="11">
        <f t="shared" si="1"/>
        <v>17</v>
      </c>
      <c r="B20" s="15" t="s">
        <v>175</v>
      </c>
      <c r="C20" s="15">
        <v>100</v>
      </c>
    </row>
    <row r="21" spans="1:3" s="2" customFormat="1" ht="24" customHeight="1">
      <c r="A21" s="9" t="s">
        <v>176</v>
      </c>
      <c r="B21" s="9"/>
      <c r="C21" s="9">
        <f>SUM(C4:C20)</f>
        <v>5400</v>
      </c>
    </row>
  </sheetData>
  <mergeCells count="1">
    <mergeCell ref="A1:C1"/>
  </mergeCells>
  <phoneticPr fontId="27" type="noConversion"/>
  <printOptions horizontalCentered="1"/>
  <pageMargins left="0.55486111111111103" right="0.55486111111111103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汇总</vt:lpstr>
      <vt:lpstr>专项扶贫衔接乡村振兴台账</vt:lpstr>
      <vt:lpstr>2023年度</vt:lpstr>
      <vt:lpstr>汇总!Print_Titles</vt:lpstr>
      <vt:lpstr>专项扶贫衔接乡村振兴台账!Print_Titles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szq</dc:creator>
  <cp:lastModifiedBy>Micorosoft</cp:lastModifiedBy>
  <cp:lastPrinted>2021-12-13T08:08:00Z</cp:lastPrinted>
  <dcterms:created xsi:type="dcterms:W3CDTF">2021-07-16T02:19:00Z</dcterms:created>
  <dcterms:modified xsi:type="dcterms:W3CDTF">2024-02-07T03:04:20Z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FAB9112647E047B2B142403D8865C74D</vt:lpwstr>
  </property>
  <property fmtid="{D5CDD505-2E9C-101B-9397-08002B2CF9AE}" pid="3" name="KSOProductBuildVer">
    <vt:lpwstr>2052-12.1.0.15933</vt:lpwstr>
  </property>
</Properties>
</file>