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<sst xmlns="http://schemas.openxmlformats.org/spreadsheetml/2006/main" count="585" uniqueCount="570">
  <si>
    <t>耕地地力保护补贴面积分户申报表</t>
  </si>
  <si>
    <t>登记时间：2022年3月14日</t>
  </si>
  <si>
    <t>洪山镇望河山村</t>
  </si>
  <si>
    <t>单位：亩</t>
  </si>
  <si>
    <t>序号</t>
  </si>
  <si>
    <t>农户基本情况</t>
  </si>
  <si>
    <t>流转耕地情况</t>
  </si>
  <si>
    <t>扣除面积</t>
  </si>
  <si>
    <t>申报补
贴面积</t>
  </si>
  <si>
    <t>备注</t>
  </si>
  <si>
    <t>农户
签字</t>
  </si>
  <si>
    <t>姓名</t>
  </si>
  <si>
    <t>家庭
人口</t>
  </si>
  <si>
    <t>劳动
力</t>
  </si>
  <si>
    <t>确权实测面积</t>
  </si>
  <si>
    <t>承包村组非承包地</t>
  </si>
  <si>
    <t>流转转入的耕地</t>
  </si>
  <si>
    <t>流转转出的耕地</t>
  </si>
  <si>
    <t>合计</t>
  </si>
  <si>
    <t>畜牧养殖场用地</t>
  </si>
  <si>
    <t>农业生产设施、辅助设施用地</t>
  </si>
  <si>
    <t>新型主体配套
设施用地</t>
  </si>
  <si>
    <t>非农业征占用地</t>
  </si>
  <si>
    <t>1年以上抛荒耕地</t>
  </si>
  <si>
    <t>占补平衡中“补”的面积和质量达不到耕种条件的耕地</t>
  </si>
  <si>
    <t>栏次</t>
  </si>
  <si>
    <t>一组</t>
  </si>
  <si>
    <t>1</t>
  </si>
  <si>
    <t>徐九洲</t>
  </si>
  <si>
    <t>2</t>
  </si>
  <si>
    <t>孙发志</t>
  </si>
  <si>
    <t>3</t>
  </si>
  <si>
    <t>孙发军</t>
  </si>
  <si>
    <t>4</t>
  </si>
  <si>
    <t>胡东海</t>
  </si>
  <si>
    <t>5</t>
  </si>
  <si>
    <t>胡永发</t>
  </si>
  <si>
    <t>6</t>
  </si>
  <si>
    <t>郭选涛</t>
  </si>
  <si>
    <t>7</t>
  </si>
  <si>
    <t>郭显保</t>
  </si>
  <si>
    <t>8</t>
  </si>
  <si>
    <t>李德财</t>
  </si>
  <si>
    <t>9</t>
  </si>
  <si>
    <t>陈帮元</t>
  </si>
  <si>
    <t>10</t>
  </si>
  <si>
    <t>胡兴洪</t>
  </si>
  <si>
    <t>11</t>
  </si>
  <si>
    <t>李兴军</t>
  </si>
  <si>
    <t>12</t>
  </si>
  <si>
    <t>胡兴军</t>
  </si>
  <si>
    <t>13</t>
  </si>
  <si>
    <t>胡永保</t>
  </si>
  <si>
    <t>14</t>
  </si>
  <si>
    <t>陈正兰</t>
  </si>
  <si>
    <t>15</t>
  </si>
  <si>
    <t>郭选群</t>
  </si>
  <si>
    <t>16</t>
  </si>
  <si>
    <t>胡永军</t>
  </si>
  <si>
    <t>17</t>
  </si>
  <si>
    <t>孙发成</t>
  </si>
  <si>
    <t>18</t>
  </si>
  <si>
    <t>李德刚</t>
  </si>
  <si>
    <t>19</t>
  </si>
  <si>
    <t>刘天朝</t>
  </si>
  <si>
    <t>20</t>
  </si>
  <si>
    <t>刘天宗</t>
  </si>
  <si>
    <t>21</t>
  </si>
  <si>
    <t>刘天保</t>
  </si>
  <si>
    <t>22</t>
  </si>
  <si>
    <t>孙宾</t>
  </si>
  <si>
    <t>23</t>
  </si>
  <si>
    <t>孙发富</t>
  </si>
  <si>
    <t>24</t>
  </si>
  <si>
    <t>孙权</t>
  </si>
  <si>
    <t>25</t>
  </si>
  <si>
    <t>郭云锋</t>
  </si>
  <si>
    <t>26</t>
  </si>
  <si>
    <t>胡定阳</t>
  </si>
  <si>
    <t>20220704改账号</t>
  </si>
  <si>
    <t>27</t>
  </si>
  <si>
    <t>胡忠明</t>
  </si>
  <si>
    <t>28</t>
  </si>
  <si>
    <t>吴海军</t>
  </si>
  <si>
    <t>29</t>
  </si>
  <si>
    <t>胡晴阳</t>
  </si>
  <si>
    <t>30</t>
  </si>
  <si>
    <t>胡永中</t>
  </si>
  <si>
    <t>31</t>
  </si>
  <si>
    <t>郭选雨</t>
  </si>
  <si>
    <t>32</t>
  </si>
  <si>
    <t>刘德顺</t>
  </si>
  <si>
    <t>33</t>
  </si>
  <si>
    <t>孙中华</t>
  </si>
  <si>
    <t>二组</t>
  </si>
  <si>
    <t>34</t>
  </si>
  <si>
    <t>朱道坤</t>
  </si>
  <si>
    <t>35</t>
  </si>
  <si>
    <t>李德旺</t>
  </si>
  <si>
    <t>36</t>
  </si>
  <si>
    <t>王耀龙</t>
  </si>
  <si>
    <t>37</t>
  </si>
  <si>
    <t>张居明</t>
  </si>
  <si>
    <t>换账号</t>
  </si>
  <si>
    <t>38</t>
  </si>
  <si>
    <t>周可清</t>
  </si>
  <si>
    <t>39</t>
  </si>
  <si>
    <t>周文兵</t>
  </si>
  <si>
    <t>40</t>
  </si>
  <si>
    <t>刘忠</t>
  </si>
  <si>
    <t>41</t>
  </si>
  <si>
    <t>刘兵</t>
  </si>
  <si>
    <t>42</t>
  </si>
  <si>
    <t>刘定军</t>
  </si>
  <si>
    <t>43</t>
  </si>
  <si>
    <t>李德忠</t>
  </si>
  <si>
    <t>44</t>
  </si>
  <si>
    <t>戴德银</t>
  </si>
  <si>
    <t>45</t>
  </si>
  <si>
    <t>徐兴发</t>
  </si>
  <si>
    <t>46</t>
  </si>
  <si>
    <t>徐营</t>
  </si>
  <si>
    <t>47</t>
  </si>
  <si>
    <t>徐奎</t>
  </si>
  <si>
    <t>48</t>
  </si>
  <si>
    <t>张明善</t>
  </si>
  <si>
    <t>49</t>
  </si>
  <si>
    <t>郭甫洲</t>
  </si>
  <si>
    <t>50</t>
  </si>
  <si>
    <t>胡永国</t>
  </si>
  <si>
    <t>51</t>
  </si>
  <si>
    <t>左明芳</t>
  </si>
  <si>
    <t>52</t>
  </si>
  <si>
    <t>徐兴明</t>
  </si>
  <si>
    <t>53</t>
  </si>
  <si>
    <t>徐兴兵</t>
  </si>
  <si>
    <t>54</t>
  </si>
  <si>
    <t>徐兴富</t>
  </si>
  <si>
    <t>55</t>
  </si>
  <si>
    <t>徐兴刚</t>
  </si>
  <si>
    <t>56</t>
  </si>
  <si>
    <t>徐兴忠</t>
  </si>
  <si>
    <t>57</t>
  </si>
  <si>
    <t>徐兴波</t>
  </si>
  <si>
    <t>58</t>
  </si>
  <si>
    <t>李开儒</t>
  </si>
  <si>
    <t>59</t>
  </si>
  <si>
    <t>60</t>
  </si>
  <si>
    <t>胡兴华</t>
  </si>
  <si>
    <t>61</t>
  </si>
  <si>
    <t>杨保林</t>
  </si>
  <si>
    <t>三组</t>
  </si>
  <si>
    <t>62</t>
  </si>
  <si>
    <t>徐启明</t>
  </si>
  <si>
    <t>63</t>
  </si>
  <si>
    <t>徐啟贵</t>
  </si>
  <si>
    <t>64</t>
  </si>
  <si>
    <t>贾忠发</t>
  </si>
  <si>
    <t>65</t>
  </si>
  <si>
    <t>贾忠友</t>
  </si>
  <si>
    <t>66</t>
  </si>
  <si>
    <t>贾忠富</t>
  </si>
  <si>
    <t>67</t>
  </si>
  <si>
    <t>邹瑞丽</t>
  </si>
  <si>
    <t>68</t>
  </si>
  <si>
    <t>刘功良</t>
  </si>
  <si>
    <t>69</t>
  </si>
  <si>
    <t>胡耀红</t>
  </si>
  <si>
    <t>70</t>
  </si>
  <si>
    <t>潘开福</t>
  </si>
  <si>
    <t>71</t>
  </si>
  <si>
    <t>解登羽</t>
  </si>
  <si>
    <t>72</t>
  </si>
  <si>
    <t>汪祖秀</t>
  </si>
  <si>
    <t>73</t>
  </si>
  <si>
    <t>徐启付</t>
  </si>
  <si>
    <t>74</t>
  </si>
  <si>
    <t>陈云贵</t>
  </si>
  <si>
    <t>75</t>
  </si>
  <si>
    <t>陈云涛</t>
  </si>
  <si>
    <t>76</t>
  </si>
  <si>
    <t>徐兴洲</t>
  </si>
  <si>
    <t>77</t>
  </si>
  <si>
    <t>78</t>
  </si>
  <si>
    <t>刘宗志</t>
  </si>
  <si>
    <t>79</t>
  </si>
  <si>
    <t>王军</t>
  </si>
  <si>
    <t>80</t>
  </si>
  <si>
    <t>贺伟</t>
  </si>
  <si>
    <t>81</t>
  </si>
  <si>
    <t>王新华</t>
  </si>
  <si>
    <t>82</t>
  </si>
  <si>
    <t>李仕红</t>
  </si>
  <si>
    <t>83</t>
  </si>
  <si>
    <t>胡兴财</t>
  </si>
  <si>
    <t>84</t>
  </si>
  <si>
    <t>胡兴发</t>
  </si>
  <si>
    <t>85</t>
  </si>
  <si>
    <t>胡兴旺</t>
  </si>
  <si>
    <t>86</t>
  </si>
  <si>
    <t>邹本山</t>
  </si>
  <si>
    <t>87</t>
  </si>
  <si>
    <t>孙德付</t>
  </si>
  <si>
    <t>88</t>
  </si>
  <si>
    <t>贾忠儒</t>
  </si>
  <si>
    <t>89</t>
  </si>
  <si>
    <t>郑军</t>
  </si>
  <si>
    <t>90</t>
  </si>
  <si>
    <t>王云国</t>
  </si>
  <si>
    <t>91</t>
  </si>
  <si>
    <t>王云忠</t>
  </si>
  <si>
    <t>92</t>
  </si>
  <si>
    <t>邹本强</t>
  </si>
  <si>
    <t>93</t>
  </si>
  <si>
    <t>王云和</t>
  </si>
  <si>
    <t>94</t>
  </si>
  <si>
    <t>陈继才</t>
  </si>
  <si>
    <t>95</t>
  </si>
  <si>
    <t>刘富坤</t>
  </si>
  <si>
    <t>96</t>
  </si>
  <si>
    <t>刘道坤</t>
  </si>
  <si>
    <t>97</t>
  </si>
  <si>
    <t>周先富</t>
  </si>
  <si>
    <t>98</t>
  </si>
  <si>
    <t>陈兴龙</t>
  </si>
  <si>
    <t>99</t>
  </si>
  <si>
    <t>赵能洋</t>
  </si>
  <si>
    <t>100</t>
  </si>
  <si>
    <t>马方国</t>
  </si>
  <si>
    <t>101</t>
  </si>
  <si>
    <t>周先武</t>
  </si>
  <si>
    <t>102</t>
  </si>
  <si>
    <t>刘付国</t>
  </si>
  <si>
    <t>103</t>
  </si>
  <si>
    <t>杨立兵</t>
  </si>
  <si>
    <t>104</t>
  </si>
  <si>
    <t>杨立国</t>
  </si>
  <si>
    <t>105</t>
  </si>
  <si>
    <t>杨家权</t>
  </si>
  <si>
    <t>106</t>
  </si>
  <si>
    <t>胡安海</t>
  </si>
  <si>
    <t>107</t>
  </si>
  <si>
    <t>胡安清</t>
  </si>
  <si>
    <t>108</t>
  </si>
  <si>
    <t>胡安军</t>
  </si>
  <si>
    <t>109</t>
  </si>
  <si>
    <t>周成富</t>
  </si>
  <si>
    <t>110</t>
  </si>
  <si>
    <t>周成军</t>
  </si>
  <si>
    <t>111</t>
  </si>
  <si>
    <t>贾忠军</t>
  </si>
  <si>
    <t>112</t>
  </si>
  <si>
    <t>柳世忠</t>
  </si>
  <si>
    <t>113</t>
  </si>
  <si>
    <t>贾保贵</t>
  </si>
  <si>
    <t>114</t>
  </si>
  <si>
    <t>刘功杰</t>
  </si>
  <si>
    <t>115</t>
  </si>
  <si>
    <t>邹仕贵</t>
  </si>
  <si>
    <t>116</t>
  </si>
  <si>
    <t>胡双华</t>
  </si>
  <si>
    <t>117</t>
  </si>
  <si>
    <t>胡安华</t>
  </si>
  <si>
    <t>由徐启凤转入4.07</t>
  </si>
  <si>
    <t>118</t>
  </si>
  <si>
    <t>徐启凤</t>
  </si>
  <si>
    <t>转出给胡安华4.07</t>
  </si>
  <si>
    <t>119</t>
  </si>
  <si>
    <t>柳万春</t>
  </si>
  <si>
    <t>120</t>
  </si>
  <si>
    <t>贾忠洋</t>
  </si>
  <si>
    <t>121</t>
  </si>
  <si>
    <t>陈明武</t>
  </si>
  <si>
    <t>122</t>
  </si>
  <si>
    <t>邹本红</t>
  </si>
  <si>
    <t>123</t>
  </si>
  <si>
    <t>杨家明</t>
  </si>
  <si>
    <t>四组</t>
  </si>
  <si>
    <t>124</t>
  </si>
  <si>
    <t>彭卫平</t>
  </si>
  <si>
    <t>125</t>
  </si>
  <si>
    <t>张元利</t>
  </si>
  <si>
    <t>126</t>
  </si>
  <si>
    <t>张元胜</t>
  </si>
  <si>
    <t>127</t>
  </si>
  <si>
    <t>李运发</t>
  </si>
  <si>
    <t>128</t>
  </si>
  <si>
    <t>张元清</t>
  </si>
  <si>
    <t>129</t>
  </si>
  <si>
    <t>周安保</t>
  </si>
  <si>
    <t>130</t>
  </si>
  <si>
    <t>周安旺</t>
  </si>
  <si>
    <t>131</t>
  </si>
  <si>
    <t>喻加志</t>
  </si>
  <si>
    <t>132</t>
  </si>
  <si>
    <t>周安国</t>
  </si>
  <si>
    <t>133</t>
  </si>
  <si>
    <t>王中山</t>
  </si>
  <si>
    <t>134</t>
  </si>
  <si>
    <t>张元秋</t>
  </si>
  <si>
    <t>135</t>
  </si>
  <si>
    <t>陈德民</t>
  </si>
  <si>
    <t>136</t>
  </si>
  <si>
    <t>赵能文</t>
  </si>
  <si>
    <t>137</t>
  </si>
  <si>
    <t>蔡仁付</t>
  </si>
  <si>
    <t>138</t>
  </si>
  <si>
    <t>刘金儒</t>
  </si>
  <si>
    <t>139</t>
  </si>
  <si>
    <t>陈传清</t>
  </si>
  <si>
    <t>140</t>
  </si>
  <si>
    <t>赵能伍</t>
  </si>
  <si>
    <t>141</t>
  </si>
  <si>
    <t>刘兴明</t>
  </si>
  <si>
    <t>142</t>
  </si>
  <si>
    <t>蔡仁贵</t>
  </si>
  <si>
    <t>143</t>
  </si>
  <si>
    <t>邹之银</t>
  </si>
  <si>
    <t>144</t>
  </si>
  <si>
    <t>陈明清</t>
  </si>
  <si>
    <t>145</t>
  </si>
  <si>
    <t>王云春</t>
  </si>
  <si>
    <t>146</t>
  </si>
  <si>
    <t>陈德英</t>
  </si>
  <si>
    <t>147</t>
  </si>
  <si>
    <t>陈生奎</t>
  </si>
  <si>
    <t>148</t>
  </si>
  <si>
    <t>陈生富</t>
  </si>
  <si>
    <t>149</t>
  </si>
  <si>
    <t>陈生宝</t>
  </si>
  <si>
    <t>150</t>
  </si>
  <si>
    <t>龚力</t>
  </si>
  <si>
    <t>151</t>
  </si>
  <si>
    <t>贾忠亮</t>
  </si>
  <si>
    <t>152</t>
  </si>
  <si>
    <t>邹之富</t>
  </si>
  <si>
    <t>153</t>
  </si>
  <si>
    <t>涂道兵</t>
  </si>
  <si>
    <t>154</t>
  </si>
  <si>
    <t>王耀银</t>
  </si>
  <si>
    <t>155</t>
  </si>
  <si>
    <t>吴国军</t>
  </si>
  <si>
    <t>156</t>
  </si>
  <si>
    <t>陈生发</t>
  </si>
  <si>
    <t>157</t>
  </si>
  <si>
    <t>陈生国</t>
  </si>
  <si>
    <t>158</t>
  </si>
  <si>
    <t>陈生旺</t>
  </si>
  <si>
    <t>159</t>
  </si>
  <si>
    <t>刘光付</t>
  </si>
  <si>
    <t>160</t>
  </si>
  <si>
    <t>黄关明</t>
  </si>
  <si>
    <t>161</t>
  </si>
  <si>
    <t>黄官清</t>
  </si>
  <si>
    <t>162</t>
  </si>
  <si>
    <t>邹之友</t>
  </si>
  <si>
    <t>163</t>
  </si>
  <si>
    <t>刘天军</t>
  </si>
  <si>
    <t>164</t>
  </si>
  <si>
    <t>陈生福</t>
  </si>
  <si>
    <t>165</t>
  </si>
  <si>
    <t>涂道华</t>
  </si>
  <si>
    <t>166</t>
  </si>
  <si>
    <t>陈德明</t>
  </si>
  <si>
    <t>167</t>
  </si>
  <si>
    <t>薛金娥</t>
  </si>
  <si>
    <t>168</t>
  </si>
  <si>
    <t>裴朝福</t>
  </si>
  <si>
    <t>169</t>
  </si>
  <si>
    <t>裴朝春</t>
  </si>
  <si>
    <t>170</t>
  </si>
  <si>
    <t>惠术群</t>
  </si>
  <si>
    <t>171</t>
  </si>
  <si>
    <t>陈德军</t>
  </si>
  <si>
    <t>172</t>
  </si>
  <si>
    <t>刘青儒</t>
  </si>
  <si>
    <t>173</t>
  </si>
  <si>
    <t>裴金波</t>
  </si>
  <si>
    <t>174</t>
  </si>
  <si>
    <t>五组</t>
  </si>
  <si>
    <t>175</t>
  </si>
  <si>
    <t>曹啟兰</t>
  </si>
  <si>
    <t>176</t>
  </si>
  <si>
    <t>贾保讯</t>
  </si>
  <si>
    <t>177</t>
  </si>
  <si>
    <t>贾保德</t>
  </si>
  <si>
    <t>178</t>
  </si>
  <si>
    <t>贾保强</t>
  </si>
  <si>
    <t>179</t>
  </si>
  <si>
    <t>李传再</t>
  </si>
  <si>
    <t>180</t>
  </si>
  <si>
    <t>李传林</t>
  </si>
  <si>
    <t>181</t>
  </si>
  <si>
    <t>张华善</t>
  </si>
  <si>
    <t>182</t>
  </si>
  <si>
    <t>张华军</t>
  </si>
  <si>
    <t>183</t>
  </si>
  <si>
    <t>赵毅</t>
  </si>
  <si>
    <t>184</t>
  </si>
  <si>
    <t>张富国</t>
  </si>
  <si>
    <t>185</t>
  </si>
  <si>
    <t>张付军</t>
  </si>
  <si>
    <t>186</t>
  </si>
  <si>
    <t>张付英</t>
  </si>
  <si>
    <t>187</t>
  </si>
  <si>
    <t>裴家喜</t>
  </si>
  <si>
    <t>188</t>
  </si>
  <si>
    <t>裴保银</t>
  </si>
  <si>
    <t>189</t>
  </si>
  <si>
    <t>裴保旺</t>
  </si>
  <si>
    <t>190</t>
  </si>
  <si>
    <t>裴圣国</t>
  </si>
  <si>
    <t>191</t>
  </si>
  <si>
    <t>罗明成</t>
  </si>
  <si>
    <t>192</t>
  </si>
  <si>
    <t>罗明红</t>
  </si>
  <si>
    <t>193</t>
  </si>
  <si>
    <t>赵香儒</t>
  </si>
  <si>
    <t>194</t>
  </si>
  <si>
    <t>赵会林</t>
  </si>
  <si>
    <t>195</t>
  </si>
  <si>
    <t>张华山</t>
  </si>
  <si>
    <t>196</t>
  </si>
  <si>
    <t>张华全</t>
  </si>
  <si>
    <t>197</t>
  </si>
  <si>
    <t>裴保发</t>
  </si>
  <si>
    <t>198</t>
  </si>
  <si>
    <t>黄华敏</t>
  </si>
  <si>
    <t>199</t>
  </si>
  <si>
    <t>裴圣元</t>
  </si>
  <si>
    <t>200</t>
  </si>
  <si>
    <t>陈道明</t>
  </si>
  <si>
    <t>201</t>
  </si>
  <si>
    <t>庹传军</t>
  </si>
  <si>
    <t>202</t>
  </si>
  <si>
    <t>庹传发</t>
  </si>
  <si>
    <t>203</t>
  </si>
  <si>
    <t>张华勇</t>
  </si>
  <si>
    <t>204</t>
  </si>
  <si>
    <t>李德善</t>
  </si>
  <si>
    <t>205</t>
  </si>
  <si>
    <t>张华云</t>
  </si>
  <si>
    <t>206</t>
  </si>
  <si>
    <t>邹之群</t>
  </si>
  <si>
    <t>207</t>
  </si>
  <si>
    <t>胡定刚</t>
  </si>
  <si>
    <t>208</t>
  </si>
  <si>
    <t>张弟文</t>
  </si>
  <si>
    <t>209</t>
  </si>
  <si>
    <t>邹之华</t>
  </si>
  <si>
    <t>210</t>
  </si>
  <si>
    <t>刘功银</t>
  </si>
  <si>
    <t>211</t>
  </si>
  <si>
    <t>张弟华</t>
  </si>
  <si>
    <t>212</t>
  </si>
  <si>
    <t>张弟红</t>
  </si>
  <si>
    <t>213</t>
  </si>
  <si>
    <t>张弟蓉</t>
  </si>
  <si>
    <t>214</t>
  </si>
  <si>
    <t>董朝军</t>
  </si>
  <si>
    <t>215</t>
  </si>
  <si>
    <t>马启海</t>
  </si>
  <si>
    <t>216</t>
  </si>
  <si>
    <t>张兵</t>
  </si>
  <si>
    <t>217</t>
  </si>
  <si>
    <t>张毅</t>
  </si>
  <si>
    <t>218</t>
  </si>
  <si>
    <t>邹之伦</t>
  </si>
  <si>
    <t>219</t>
  </si>
  <si>
    <t>徐学德</t>
  </si>
  <si>
    <t>220</t>
  </si>
  <si>
    <t>严仁明</t>
  </si>
  <si>
    <t>六组</t>
  </si>
  <si>
    <t>221</t>
  </si>
  <si>
    <t>周可成</t>
  </si>
  <si>
    <t>222</t>
  </si>
  <si>
    <t>陈卫兵</t>
  </si>
  <si>
    <t>223</t>
  </si>
  <si>
    <t>陈卫军</t>
  </si>
  <si>
    <t>224</t>
  </si>
  <si>
    <t>黄清双</t>
  </si>
  <si>
    <t>由刘功洋换户主</t>
  </si>
  <si>
    <t>225</t>
  </si>
  <si>
    <t>黄菅卫</t>
  </si>
  <si>
    <t>226</t>
  </si>
  <si>
    <t>谢仕宝</t>
  </si>
  <si>
    <t>227</t>
  </si>
  <si>
    <t>谢学全</t>
  </si>
  <si>
    <t>228</t>
  </si>
  <si>
    <t>李祖华</t>
  </si>
  <si>
    <t>229</t>
  </si>
  <si>
    <t>刘宗富</t>
  </si>
  <si>
    <t>230</t>
  </si>
  <si>
    <t>代德普</t>
  </si>
  <si>
    <t>231</t>
  </si>
  <si>
    <t>王明奎</t>
  </si>
  <si>
    <t>232</t>
  </si>
  <si>
    <t>王明俊</t>
  </si>
  <si>
    <t>233</t>
  </si>
  <si>
    <t>晏天合</t>
  </si>
  <si>
    <t>234</t>
  </si>
  <si>
    <t>刘功术</t>
  </si>
  <si>
    <t>235</t>
  </si>
  <si>
    <t>晏金木</t>
  </si>
  <si>
    <t>236</t>
  </si>
  <si>
    <t>刘定国</t>
  </si>
  <si>
    <t>237</t>
  </si>
  <si>
    <t>吕奎章</t>
  </si>
  <si>
    <t>238</t>
  </si>
  <si>
    <t>吕银章</t>
  </si>
  <si>
    <t>239</t>
  </si>
  <si>
    <t>喻之清</t>
  </si>
  <si>
    <t>240</t>
  </si>
  <si>
    <t>241</t>
  </si>
  <si>
    <t>刘宗仁</t>
  </si>
  <si>
    <t>242</t>
  </si>
  <si>
    <t>刘功文</t>
  </si>
  <si>
    <t>243</t>
  </si>
  <si>
    <t>刘宗军</t>
  </si>
  <si>
    <t>244</t>
  </si>
  <si>
    <t>邹传友</t>
  </si>
  <si>
    <t>245</t>
  </si>
  <si>
    <t>吕华章</t>
  </si>
  <si>
    <t>246</t>
  </si>
  <si>
    <t>赵能均</t>
  </si>
  <si>
    <t>247</t>
  </si>
  <si>
    <t>周可军</t>
  </si>
  <si>
    <t>248</t>
  </si>
  <si>
    <t>邹传发</t>
  </si>
  <si>
    <t>249</t>
  </si>
  <si>
    <t>邹加宝</t>
  </si>
  <si>
    <t>250</t>
  </si>
  <si>
    <t>邹传富</t>
  </si>
  <si>
    <t>251</t>
  </si>
  <si>
    <t>曾庆山</t>
  </si>
  <si>
    <t>252</t>
  </si>
  <si>
    <t>曾庆林</t>
  </si>
  <si>
    <t>253</t>
  </si>
  <si>
    <t>赵兰林</t>
  </si>
  <si>
    <t>254</t>
  </si>
  <si>
    <t>周先刚</t>
  </si>
  <si>
    <t>255</t>
  </si>
  <si>
    <t>邹家旺</t>
  </si>
  <si>
    <t>256</t>
  </si>
  <si>
    <t>陈明玲</t>
  </si>
  <si>
    <t>257</t>
  </si>
  <si>
    <t>刘宗勤</t>
  </si>
  <si>
    <t>陈光华死亡换户主</t>
  </si>
  <si>
    <t>258</t>
  </si>
  <si>
    <t>何关华</t>
  </si>
  <si>
    <t>259</t>
  </si>
  <si>
    <t>肖贵云</t>
  </si>
  <si>
    <t>260</t>
  </si>
  <si>
    <t>晏成银</t>
  </si>
  <si>
    <t>261</t>
  </si>
  <si>
    <t>晏天祥</t>
  </si>
  <si>
    <t>262</t>
  </si>
  <si>
    <t>谢思国</t>
  </si>
  <si>
    <t>263</t>
  </si>
  <si>
    <t>陈林</t>
  </si>
  <si>
    <t>264</t>
  </si>
  <si>
    <t>刘功权</t>
  </si>
  <si>
    <t>265</t>
  </si>
  <si>
    <t>何明阳</t>
  </si>
  <si>
    <t>266</t>
  </si>
  <si>
    <t>贾忠明</t>
  </si>
  <si>
    <t>乡镇政府审核人：</t>
  </si>
  <si>
    <t>村干部：</t>
  </si>
  <si>
    <t>经办人：</t>
  </si>
  <si>
    <t>注：1、农户新增退耕还林（草）面积、擅自转为林地、园地的耕地面积填报在第16栏中扣除。
       2、第10栏＝第11栏至第16栏之和。
       3、第17栏＝第6栏+第7栏+第8栏-第9栏-第10栏。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</si>
</sst>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;[Red]0.00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Arial"/>
      <family val="2"/>
      <charset val="0"/>
    </font>
    <font>
      <sz val="10"/>
      <color theme="1"/>
      <name val="宋体"/>
      <charset val="134"/>
      <scheme val="minor"/>
    </font>
    <font>
      <sz val="11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4" xfId="0" applyNumberFormat="1" applyFont="1" applyFill="1" applyBorder="1" applyAlignment="1">
      <alignment horizontal="center" vertical="center" wrapText="1" shrinkToFit="1"/>
    </xf>
    <xf numFmtId="4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4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shrinkToFit="1"/>
    </xf>
    <xf numFmtId="178" fontId="5" fillId="2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176" fontId="6" fillId="0" borderId="2" xfId="49" applyNumberFormat="1" applyFont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76" fontId="7" fillId="0" borderId="2" xfId="49" applyNumberFormat="1" applyFont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176" fontId="8" fillId="2" borderId="2" xfId="49" applyNumberFormat="1" applyFont="1" applyFill="1" applyBorder="1" applyAlignment="1">
      <alignment horizontal="center" vertical="center" shrinkToFit="1"/>
    </xf>
    <xf numFmtId="4" fontId="4" fillId="0" borderId="6" xfId="0" applyNumberFormat="1" applyFont="1" applyFill="1" applyBorder="1" applyAlignment="1">
      <alignment horizontal="center" vertical="center" wrapText="1" shrinkToFit="1"/>
    </xf>
    <xf numFmtId="4" fontId="4" fillId="0" borderId="2" xfId="0" applyNumberFormat="1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wrapText="1" shrinkToFit="1"/>
    </xf>
    <xf numFmtId="178" fontId="8" fillId="2" borderId="2" xfId="49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/>
    </xf>
    <xf numFmtId="0" fontId="5" fillId="2" borderId="2" xfId="49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/>
    </xf>
    <xf numFmtId="0" fontId="6" fillId="0" borderId="2" xfId="49" applyNumberFormat="1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2" borderId="2" xfId="49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176" fontId="10" fillId="0" borderId="2" xfId="49" applyNumberFormat="1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49" applyNumberFormat="1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1"/>
  <sheetViews>
    <sheetView tabSelected="1" workbookViewId="0">
      <selection activeCell="A1" sqref="A1:R1"/>
    </sheetView>
  </sheetViews>
  <sheetFormatPr defaultColWidth="9" defaultRowHeight="13.5"/>
  <sheetData>
    <row r="1" ht="27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s">
        <v>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5" t="s">
        <v>3</v>
      </c>
      <c r="R3" s="35"/>
    </row>
    <row r="4" spans="1:18">
      <c r="A4" s="5" t="s">
        <v>4</v>
      </c>
      <c r="B4" s="6" t="s">
        <v>5</v>
      </c>
      <c r="C4" s="7"/>
      <c r="D4" s="7"/>
      <c r="E4" s="8"/>
      <c r="F4" s="9" t="s">
        <v>6</v>
      </c>
      <c r="G4" s="10"/>
      <c r="H4" s="11"/>
      <c r="I4" s="9" t="s">
        <v>7</v>
      </c>
      <c r="J4" s="10"/>
      <c r="K4" s="10"/>
      <c r="L4" s="10"/>
      <c r="M4" s="10"/>
      <c r="N4" s="10"/>
      <c r="O4" s="11"/>
      <c r="P4" s="31" t="s">
        <v>8</v>
      </c>
      <c r="Q4" s="31" t="s">
        <v>9</v>
      </c>
      <c r="R4" s="36" t="s">
        <v>10</v>
      </c>
    </row>
    <row r="5" ht="60" spans="1:18">
      <c r="A5" s="5"/>
      <c r="B5" s="12" t="s">
        <v>11</v>
      </c>
      <c r="C5" s="13" t="s">
        <v>12</v>
      </c>
      <c r="D5" s="13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32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14" t="s">
        <v>23</v>
      </c>
      <c r="O5" s="14" t="s">
        <v>24</v>
      </c>
      <c r="P5" s="33"/>
      <c r="Q5" s="33"/>
      <c r="R5" s="37"/>
    </row>
    <row r="6" spans="1:18">
      <c r="A6" s="15" t="s">
        <v>25</v>
      </c>
      <c r="B6" s="15">
        <v>1</v>
      </c>
      <c r="C6" s="16">
        <v>2</v>
      </c>
      <c r="D6" s="16">
        <v>3</v>
      </c>
      <c r="E6" s="15">
        <v>6</v>
      </c>
      <c r="F6" s="15">
        <v>7</v>
      </c>
      <c r="G6" s="15">
        <v>8</v>
      </c>
      <c r="H6" s="15">
        <v>9</v>
      </c>
      <c r="I6" s="15">
        <v>10</v>
      </c>
      <c r="J6" s="15">
        <v>11</v>
      </c>
      <c r="K6" s="15">
        <v>12</v>
      </c>
      <c r="L6" s="15">
        <v>13</v>
      </c>
      <c r="M6" s="15">
        <v>14</v>
      </c>
      <c r="N6" s="15">
        <v>15</v>
      </c>
      <c r="O6" s="15">
        <v>16</v>
      </c>
      <c r="P6" s="15">
        <v>17</v>
      </c>
      <c r="Q6" s="15">
        <v>18</v>
      </c>
      <c r="R6" s="15">
        <v>19</v>
      </c>
    </row>
    <row r="7" spans="1:18">
      <c r="A7" s="17" t="s">
        <v>18</v>
      </c>
      <c r="B7" s="17"/>
      <c r="C7" s="18">
        <f>C8+C42+C71+C134+C186+C233</f>
        <v>1039</v>
      </c>
      <c r="D7" s="18">
        <f>D8+D42+D71+D134+D186+D233</f>
        <v>547</v>
      </c>
      <c r="E7" s="19">
        <f t="shared" ref="E7:P7" si="0">E8+E42+E71+E134+E186+E233</f>
        <v>1891.08</v>
      </c>
      <c r="F7" s="19">
        <f t="shared" si="0"/>
        <v>0</v>
      </c>
      <c r="G7" s="19">
        <f t="shared" si="0"/>
        <v>4.07</v>
      </c>
      <c r="H7" s="19">
        <f t="shared" si="0"/>
        <v>4.07</v>
      </c>
      <c r="I7" s="19">
        <f t="shared" si="0"/>
        <v>263.43</v>
      </c>
      <c r="J7" s="19">
        <f t="shared" si="0"/>
        <v>0</v>
      </c>
      <c r="K7" s="19">
        <f t="shared" si="0"/>
        <v>14.22</v>
      </c>
      <c r="L7" s="19">
        <f t="shared" si="0"/>
        <v>0</v>
      </c>
      <c r="M7" s="19">
        <f t="shared" si="0"/>
        <v>178.28</v>
      </c>
      <c r="N7" s="19">
        <f t="shared" si="0"/>
        <v>58.17</v>
      </c>
      <c r="O7" s="19">
        <f t="shared" si="0"/>
        <v>12.76</v>
      </c>
      <c r="P7" s="19">
        <f t="shared" si="0"/>
        <v>1627.65</v>
      </c>
      <c r="Q7" s="38"/>
      <c r="R7" s="39"/>
    </row>
    <row r="8" spans="1:18">
      <c r="A8" s="20"/>
      <c r="B8" s="20" t="s">
        <v>26</v>
      </c>
      <c r="C8" s="21">
        <f>SUM(C9:C41)</f>
        <v>119</v>
      </c>
      <c r="D8" s="21">
        <f>SUM(D9:D41)</f>
        <v>64</v>
      </c>
      <c r="E8" s="22">
        <f t="shared" ref="E8:P8" si="1">SUM(E9:E41)</f>
        <v>161.32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51.43</v>
      </c>
      <c r="J8" s="22">
        <f t="shared" si="1"/>
        <v>0</v>
      </c>
      <c r="K8" s="22">
        <f t="shared" si="1"/>
        <v>4.42</v>
      </c>
      <c r="L8" s="22">
        <f t="shared" si="1"/>
        <v>0</v>
      </c>
      <c r="M8" s="22">
        <f t="shared" si="1"/>
        <v>31.69</v>
      </c>
      <c r="N8" s="22">
        <f t="shared" si="1"/>
        <v>15.32</v>
      </c>
      <c r="O8" s="22">
        <f t="shared" si="1"/>
        <v>0</v>
      </c>
      <c r="P8" s="22">
        <f t="shared" si="1"/>
        <v>109.89</v>
      </c>
      <c r="Q8" s="40"/>
      <c r="R8" s="41"/>
    </row>
    <row r="9" spans="1:18">
      <c r="A9" s="23" t="s">
        <v>27</v>
      </c>
      <c r="B9" s="23" t="s">
        <v>28</v>
      </c>
      <c r="C9" s="24">
        <v>4</v>
      </c>
      <c r="D9" s="24">
        <v>2</v>
      </c>
      <c r="E9" s="25">
        <v>6.57</v>
      </c>
      <c r="F9" s="25">
        <v>0</v>
      </c>
      <c r="G9" s="25">
        <v>0</v>
      </c>
      <c r="H9" s="25">
        <v>0</v>
      </c>
      <c r="I9" s="25">
        <f t="shared" ref="I9:I41" si="2">SUM(J9:O9)</f>
        <v>6.57</v>
      </c>
      <c r="J9" s="25">
        <v>0</v>
      </c>
      <c r="K9" s="25">
        <v>0</v>
      </c>
      <c r="L9" s="25">
        <v>0</v>
      </c>
      <c r="M9" s="25">
        <v>6.57</v>
      </c>
      <c r="N9" s="25">
        <v>0</v>
      </c>
      <c r="O9" s="25">
        <v>0</v>
      </c>
      <c r="P9" s="25">
        <f t="shared" ref="P9:P41" si="3">E9+F9+G9-H9-I9</f>
        <v>0</v>
      </c>
      <c r="Q9" s="42"/>
      <c r="R9" s="43"/>
    </row>
    <row r="10" spans="1:18">
      <c r="A10" s="23" t="s">
        <v>29</v>
      </c>
      <c r="B10" s="23" t="s">
        <v>30</v>
      </c>
      <c r="C10" s="24">
        <v>2</v>
      </c>
      <c r="D10" s="24">
        <v>1</v>
      </c>
      <c r="E10" s="25">
        <v>3.06</v>
      </c>
      <c r="F10" s="25">
        <v>0</v>
      </c>
      <c r="G10" s="25">
        <v>0</v>
      </c>
      <c r="H10" s="25">
        <v>0</v>
      </c>
      <c r="I10" s="25">
        <f t="shared" si="2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f t="shared" si="3"/>
        <v>3.06</v>
      </c>
      <c r="Q10" s="42"/>
      <c r="R10" s="43"/>
    </row>
    <row r="11" spans="1:18">
      <c r="A11" s="23" t="s">
        <v>31</v>
      </c>
      <c r="B11" s="23" t="s">
        <v>32</v>
      </c>
      <c r="C11" s="24">
        <v>4</v>
      </c>
      <c r="D11" s="24">
        <v>2</v>
      </c>
      <c r="E11" s="25">
        <v>2.17</v>
      </c>
      <c r="F11" s="25">
        <v>0</v>
      </c>
      <c r="G11" s="25">
        <v>0</v>
      </c>
      <c r="H11" s="25">
        <v>0</v>
      </c>
      <c r="I11" s="25">
        <f t="shared" si="2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f t="shared" si="3"/>
        <v>2.17</v>
      </c>
      <c r="Q11" s="42"/>
      <c r="R11" s="43"/>
    </row>
    <row r="12" spans="1:18">
      <c r="A12" s="23" t="s">
        <v>33</v>
      </c>
      <c r="B12" s="23" t="s">
        <v>34</v>
      </c>
      <c r="C12" s="24">
        <v>4</v>
      </c>
      <c r="D12" s="24">
        <v>2</v>
      </c>
      <c r="E12" s="25">
        <v>5.1</v>
      </c>
      <c r="F12" s="25">
        <v>0</v>
      </c>
      <c r="G12" s="25">
        <v>0</v>
      </c>
      <c r="H12" s="25">
        <v>0</v>
      </c>
      <c r="I12" s="25">
        <f t="shared" si="2"/>
        <v>1.65</v>
      </c>
      <c r="J12" s="25">
        <v>0</v>
      </c>
      <c r="K12" s="25">
        <v>0</v>
      </c>
      <c r="L12" s="25">
        <v>0</v>
      </c>
      <c r="M12" s="25">
        <v>1.65</v>
      </c>
      <c r="N12" s="25">
        <v>0</v>
      </c>
      <c r="O12" s="25">
        <v>0</v>
      </c>
      <c r="P12" s="25">
        <f t="shared" si="3"/>
        <v>3.45</v>
      </c>
      <c r="Q12" s="42"/>
      <c r="R12" s="43"/>
    </row>
    <row r="13" spans="1:18">
      <c r="A13" s="23" t="s">
        <v>35</v>
      </c>
      <c r="B13" s="23" t="s">
        <v>36</v>
      </c>
      <c r="C13" s="24">
        <v>6</v>
      </c>
      <c r="D13" s="24">
        <v>3</v>
      </c>
      <c r="E13" s="25">
        <v>4.32</v>
      </c>
      <c r="F13" s="25">
        <v>0</v>
      </c>
      <c r="G13" s="25">
        <v>0</v>
      </c>
      <c r="H13" s="25">
        <v>0</v>
      </c>
      <c r="I13" s="25">
        <f t="shared" si="2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f t="shared" si="3"/>
        <v>4.32</v>
      </c>
      <c r="Q13" s="42"/>
      <c r="R13" s="43"/>
    </row>
    <row r="14" spans="1:18">
      <c r="A14" s="23" t="s">
        <v>37</v>
      </c>
      <c r="B14" s="23" t="s">
        <v>38</v>
      </c>
      <c r="C14" s="24">
        <v>5</v>
      </c>
      <c r="D14" s="24">
        <v>2</v>
      </c>
      <c r="E14" s="25">
        <v>3.51</v>
      </c>
      <c r="F14" s="25">
        <v>0</v>
      </c>
      <c r="G14" s="25">
        <v>0</v>
      </c>
      <c r="H14" s="25">
        <v>0</v>
      </c>
      <c r="I14" s="25">
        <f t="shared" si="2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f t="shared" si="3"/>
        <v>3.51</v>
      </c>
      <c r="Q14" s="42"/>
      <c r="R14" s="43"/>
    </row>
    <row r="15" spans="1:18">
      <c r="A15" s="23" t="s">
        <v>39</v>
      </c>
      <c r="B15" s="23" t="s">
        <v>40</v>
      </c>
      <c r="C15" s="24">
        <v>3</v>
      </c>
      <c r="D15" s="24">
        <v>2</v>
      </c>
      <c r="E15" s="25">
        <v>3.32</v>
      </c>
      <c r="F15" s="25">
        <v>0</v>
      </c>
      <c r="G15" s="25">
        <v>0</v>
      </c>
      <c r="H15" s="25">
        <v>0</v>
      </c>
      <c r="I15" s="25">
        <f t="shared" si="2"/>
        <v>0.5</v>
      </c>
      <c r="J15" s="25">
        <v>0</v>
      </c>
      <c r="K15" s="25">
        <v>0</v>
      </c>
      <c r="L15" s="25">
        <v>0</v>
      </c>
      <c r="M15" s="25">
        <v>0</v>
      </c>
      <c r="N15" s="25">
        <v>0.5</v>
      </c>
      <c r="O15" s="25">
        <v>0</v>
      </c>
      <c r="P15" s="25">
        <f t="shared" si="3"/>
        <v>2.82</v>
      </c>
      <c r="Q15" s="42"/>
      <c r="R15" s="43"/>
    </row>
    <row r="16" spans="1:18">
      <c r="A16" s="23" t="s">
        <v>41</v>
      </c>
      <c r="B16" s="23" t="s">
        <v>42</v>
      </c>
      <c r="C16" s="24">
        <v>5</v>
      </c>
      <c r="D16" s="24">
        <v>2</v>
      </c>
      <c r="E16" s="25">
        <v>8.77</v>
      </c>
      <c r="F16" s="25">
        <v>0</v>
      </c>
      <c r="G16" s="25">
        <v>0</v>
      </c>
      <c r="H16" s="25">
        <v>0</v>
      </c>
      <c r="I16" s="25">
        <f t="shared" si="2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f t="shared" si="3"/>
        <v>8.77</v>
      </c>
      <c r="Q16" s="42"/>
      <c r="R16" s="43"/>
    </row>
    <row r="17" spans="1:18">
      <c r="A17" s="23" t="s">
        <v>43</v>
      </c>
      <c r="B17" s="23" t="s">
        <v>44</v>
      </c>
      <c r="C17" s="24">
        <v>5</v>
      </c>
      <c r="D17" s="24">
        <v>3</v>
      </c>
      <c r="E17" s="25">
        <v>7.02</v>
      </c>
      <c r="F17" s="25">
        <v>0</v>
      </c>
      <c r="G17" s="25">
        <v>0</v>
      </c>
      <c r="H17" s="25">
        <v>0</v>
      </c>
      <c r="I17" s="25">
        <f t="shared" si="2"/>
        <v>2.02</v>
      </c>
      <c r="J17" s="25">
        <v>0</v>
      </c>
      <c r="K17" s="25">
        <v>2.02</v>
      </c>
      <c r="L17" s="25">
        <v>0</v>
      </c>
      <c r="M17" s="25">
        <v>0</v>
      </c>
      <c r="N17" s="25">
        <v>0</v>
      </c>
      <c r="O17" s="25">
        <v>0</v>
      </c>
      <c r="P17" s="25">
        <f t="shared" si="3"/>
        <v>5</v>
      </c>
      <c r="Q17" s="42"/>
      <c r="R17" s="43"/>
    </row>
    <row r="18" spans="1:18">
      <c r="A18" s="23" t="s">
        <v>45</v>
      </c>
      <c r="B18" s="23" t="s">
        <v>46</v>
      </c>
      <c r="C18" s="24">
        <v>4</v>
      </c>
      <c r="D18" s="24">
        <v>2</v>
      </c>
      <c r="E18" s="25">
        <v>4</v>
      </c>
      <c r="F18" s="25">
        <v>0</v>
      </c>
      <c r="G18" s="25">
        <v>0</v>
      </c>
      <c r="H18" s="25">
        <v>0</v>
      </c>
      <c r="I18" s="25">
        <f t="shared" si="2"/>
        <v>4</v>
      </c>
      <c r="J18" s="25">
        <v>0</v>
      </c>
      <c r="K18" s="25">
        <v>0</v>
      </c>
      <c r="L18" s="25">
        <v>0</v>
      </c>
      <c r="M18" s="25">
        <v>4</v>
      </c>
      <c r="N18" s="25">
        <v>0</v>
      </c>
      <c r="O18" s="25">
        <v>0</v>
      </c>
      <c r="P18" s="25">
        <f t="shared" si="3"/>
        <v>0</v>
      </c>
      <c r="Q18" s="42"/>
      <c r="R18" s="43"/>
    </row>
    <row r="19" spans="1:18">
      <c r="A19" s="23" t="s">
        <v>47</v>
      </c>
      <c r="B19" s="23" t="s">
        <v>48</v>
      </c>
      <c r="C19" s="24">
        <v>4</v>
      </c>
      <c r="D19" s="24">
        <v>3</v>
      </c>
      <c r="E19" s="25">
        <v>4.07</v>
      </c>
      <c r="F19" s="25">
        <v>0</v>
      </c>
      <c r="G19" s="25">
        <v>0</v>
      </c>
      <c r="H19" s="25">
        <v>0</v>
      </c>
      <c r="I19" s="25">
        <f t="shared" si="2"/>
        <v>4.07</v>
      </c>
      <c r="J19" s="25">
        <v>0</v>
      </c>
      <c r="K19" s="25">
        <v>0</v>
      </c>
      <c r="L19" s="25">
        <v>0</v>
      </c>
      <c r="M19" s="25">
        <v>4.07</v>
      </c>
      <c r="N19" s="25">
        <v>0</v>
      </c>
      <c r="O19" s="25">
        <v>0</v>
      </c>
      <c r="P19" s="25">
        <f t="shared" si="3"/>
        <v>0</v>
      </c>
      <c r="Q19" s="42"/>
      <c r="R19" s="43"/>
    </row>
    <row r="20" spans="1:18">
      <c r="A20" s="23" t="s">
        <v>49</v>
      </c>
      <c r="B20" s="23" t="s">
        <v>50</v>
      </c>
      <c r="C20" s="24">
        <v>3</v>
      </c>
      <c r="D20" s="24">
        <v>2</v>
      </c>
      <c r="E20" s="25">
        <v>6.93</v>
      </c>
      <c r="F20" s="25">
        <v>0</v>
      </c>
      <c r="G20" s="25">
        <v>0</v>
      </c>
      <c r="H20" s="25">
        <v>0</v>
      </c>
      <c r="I20" s="25">
        <f t="shared" si="2"/>
        <v>6.93</v>
      </c>
      <c r="J20" s="25">
        <v>0</v>
      </c>
      <c r="K20" s="25">
        <v>0</v>
      </c>
      <c r="L20" s="25">
        <v>0</v>
      </c>
      <c r="M20" s="25">
        <v>6.93</v>
      </c>
      <c r="N20" s="25">
        <v>0</v>
      </c>
      <c r="O20" s="25">
        <v>0</v>
      </c>
      <c r="P20" s="25">
        <f t="shared" si="3"/>
        <v>0</v>
      </c>
      <c r="Q20" s="42"/>
      <c r="R20" s="43"/>
    </row>
    <row r="21" spans="1:18">
      <c r="A21" s="23" t="s">
        <v>51</v>
      </c>
      <c r="B21" s="23" t="s">
        <v>52</v>
      </c>
      <c r="C21" s="24">
        <v>1</v>
      </c>
      <c r="D21" s="24">
        <v>0</v>
      </c>
      <c r="E21" s="25">
        <v>6.63</v>
      </c>
      <c r="F21" s="25">
        <v>0</v>
      </c>
      <c r="G21" s="25">
        <v>0</v>
      </c>
      <c r="H21" s="25">
        <v>0</v>
      </c>
      <c r="I21" s="25">
        <f t="shared" si="2"/>
        <v>0.79</v>
      </c>
      <c r="J21" s="25">
        <v>0</v>
      </c>
      <c r="K21" s="25">
        <v>0</v>
      </c>
      <c r="L21" s="25">
        <v>0</v>
      </c>
      <c r="M21" s="25">
        <v>0.79</v>
      </c>
      <c r="N21" s="25">
        <v>0</v>
      </c>
      <c r="O21" s="25">
        <v>0</v>
      </c>
      <c r="P21" s="25">
        <f t="shared" si="3"/>
        <v>5.84</v>
      </c>
      <c r="Q21" s="42"/>
      <c r="R21" s="43"/>
    </row>
    <row r="22" spans="1:18">
      <c r="A22" s="23" t="s">
        <v>53</v>
      </c>
      <c r="B22" s="23" t="s">
        <v>54</v>
      </c>
      <c r="C22" s="24">
        <v>3</v>
      </c>
      <c r="D22" s="24">
        <v>2</v>
      </c>
      <c r="E22" s="25">
        <v>4.21</v>
      </c>
      <c r="F22" s="25">
        <v>0</v>
      </c>
      <c r="G22" s="25">
        <v>0</v>
      </c>
      <c r="H22" s="25">
        <v>0</v>
      </c>
      <c r="I22" s="25">
        <f t="shared" si="2"/>
        <v>2.63</v>
      </c>
      <c r="J22" s="25">
        <v>0</v>
      </c>
      <c r="K22" s="25">
        <v>0</v>
      </c>
      <c r="L22" s="25">
        <v>0</v>
      </c>
      <c r="M22" s="25">
        <v>2.63</v>
      </c>
      <c r="N22" s="25">
        <v>0</v>
      </c>
      <c r="O22" s="25">
        <v>0</v>
      </c>
      <c r="P22" s="25">
        <f t="shared" si="3"/>
        <v>1.58</v>
      </c>
      <c r="Q22" s="42"/>
      <c r="R22" s="43"/>
    </row>
    <row r="23" spans="1:18">
      <c r="A23" s="23" t="s">
        <v>55</v>
      </c>
      <c r="B23" s="23" t="s">
        <v>56</v>
      </c>
      <c r="C23" s="24">
        <v>4</v>
      </c>
      <c r="D23" s="24">
        <v>2</v>
      </c>
      <c r="E23" s="25">
        <v>1.84</v>
      </c>
      <c r="F23" s="25">
        <v>0</v>
      </c>
      <c r="G23" s="25">
        <v>0</v>
      </c>
      <c r="H23" s="25">
        <v>0</v>
      </c>
      <c r="I23" s="25">
        <f t="shared" si="2"/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f t="shared" si="3"/>
        <v>1.84</v>
      </c>
      <c r="Q23" s="42"/>
      <c r="R23" s="43"/>
    </row>
    <row r="24" spans="1:18">
      <c r="A24" s="23" t="s">
        <v>57</v>
      </c>
      <c r="B24" s="23" t="s">
        <v>58</v>
      </c>
      <c r="C24" s="24">
        <v>4</v>
      </c>
      <c r="D24" s="24">
        <v>2</v>
      </c>
      <c r="E24" s="25">
        <v>8.7</v>
      </c>
      <c r="F24" s="25">
        <v>0</v>
      </c>
      <c r="G24" s="25">
        <v>0</v>
      </c>
      <c r="H24" s="25">
        <v>0</v>
      </c>
      <c r="I24" s="25">
        <f t="shared" si="2"/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f t="shared" si="3"/>
        <v>8.7</v>
      </c>
      <c r="Q24" s="42"/>
      <c r="R24" s="43"/>
    </row>
    <row r="25" spans="1:18">
      <c r="A25" s="23" t="s">
        <v>59</v>
      </c>
      <c r="B25" s="23" t="s">
        <v>60</v>
      </c>
      <c r="C25" s="24">
        <v>2</v>
      </c>
      <c r="D25" s="24">
        <v>1</v>
      </c>
      <c r="E25" s="25">
        <v>3.74</v>
      </c>
      <c r="F25" s="25">
        <v>0</v>
      </c>
      <c r="G25" s="25">
        <v>0</v>
      </c>
      <c r="H25" s="25">
        <v>0</v>
      </c>
      <c r="I25" s="25">
        <f t="shared" si="2"/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f t="shared" si="3"/>
        <v>3.74</v>
      </c>
      <c r="Q25" s="42"/>
      <c r="R25" s="43"/>
    </row>
    <row r="26" spans="1:18">
      <c r="A26" s="23" t="s">
        <v>61</v>
      </c>
      <c r="B26" s="23" t="s">
        <v>62</v>
      </c>
      <c r="C26" s="24">
        <v>6</v>
      </c>
      <c r="D26" s="24">
        <v>4</v>
      </c>
      <c r="E26" s="25">
        <v>6.86</v>
      </c>
      <c r="F26" s="25">
        <v>0</v>
      </c>
      <c r="G26" s="25">
        <v>0</v>
      </c>
      <c r="H26" s="25">
        <v>0</v>
      </c>
      <c r="I26" s="25">
        <f t="shared" si="2"/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f t="shared" si="3"/>
        <v>6.86</v>
      </c>
      <c r="Q26" s="42"/>
      <c r="R26" s="43"/>
    </row>
    <row r="27" spans="1:18">
      <c r="A27" s="23" t="s">
        <v>63</v>
      </c>
      <c r="B27" s="23" t="s">
        <v>64</v>
      </c>
      <c r="C27" s="24">
        <v>4</v>
      </c>
      <c r="D27" s="24">
        <v>2</v>
      </c>
      <c r="E27" s="25">
        <v>2.55</v>
      </c>
      <c r="F27" s="25">
        <v>0</v>
      </c>
      <c r="G27" s="25">
        <v>0</v>
      </c>
      <c r="H27" s="25">
        <v>0</v>
      </c>
      <c r="I27" s="25">
        <f t="shared" si="2"/>
        <v>0.85</v>
      </c>
      <c r="J27" s="25">
        <v>0</v>
      </c>
      <c r="K27" s="25">
        <v>0</v>
      </c>
      <c r="L27" s="25">
        <v>0</v>
      </c>
      <c r="M27" s="25">
        <v>0</v>
      </c>
      <c r="N27" s="25">
        <v>0.85</v>
      </c>
      <c r="O27" s="25">
        <v>0</v>
      </c>
      <c r="P27" s="25">
        <f t="shared" si="3"/>
        <v>1.7</v>
      </c>
      <c r="Q27" s="42"/>
      <c r="R27" s="43"/>
    </row>
    <row r="28" spans="1:18">
      <c r="A28" s="23" t="s">
        <v>65</v>
      </c>
      <c r="B28" s="23" t="s">
        <v>66</v>
      </c>
      <c r="C28" s="24">
        <v>3</v>
      </c>
      <c r="D28" s="24">
        <v>2</v>
      </c>
      <c r="E28" s="25">
        <v>3.71</v>
      </c>
      <c r="F28" s="25">
        <v>0</v>
      </c>
      <c r="G28" s="25">
        <v>0</v>
      </c>
      <c r="H28" s="25">
        <v>0</v>
      </c>
      <c r="I28" s="25">
        <f t="shared" si="2"/>
        <v>1.84</v>
      </c>
      <c r="J28" s="25">
        <v>0</v>
      </c>
      <c r="K28" s="25">
        <v>0</v>
      </c>
      <c r="L28" s="25">
        <v>0</v>
      </c>
      <c r="M28" s="25">
        <v>0</v>
      </c>
      <c r="N28" s="25">
        <v>1.84</v>
      </c>
      <c r="O28" s="25">
        <v>0</v>
      </c>
      <c r="P28" s="25">
        <f t="shared" si="3"/>
        <v>1.87</v>
      </c>
      <c r="Q28" s="42"/>
      <c r="R28" s="43"/>
    </row>
    <row r="29" spans="1:18">
      <c r="A29" s="23" t="s">
        <v>67</v>
      </c>
      <c r="B29" s="23" t="s">
        <v>68</v>
      </c>
      <c r="C29" s="24">
        <v>3</v>
      </c>
      <c r="D29" s="24">
        <v>1</v>
      </c>
      <c r="E29" s="25">
        <v>2.1</v>
      </c>
      <c r="F29" s="25">
        <v>0</v>
      </c>
      <c r="G29" s="25">
        <v>0</v>
      </c>
      <c r="H29" s="25">
        <v>0</v>
      </c>
      <c r="I29" s="25">
        <f t="shared" si="2"/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f t="shared" si="3"/>
        <v>2.1</v>
      </c>
      <c r="Q29" s="42"/>
      <c r="R29" s="43"/>
    </row>
    <row r="30" spans="1:18">
      <c r="A30" s="23" t="s">
        <v>69</v>
      </c>
      <c r="B30" s="23" t="s">
        <v>70</v>
      </c>
      <c r="C30" s="24">
        <v>5</v>
      </c>
      <c r="D30" s="24">
        <v>2</v>
      </c>
      <c r="E30" s="25">
        <v>3.46</v>
      </c>
      <c r="F30" s="25">
        <v>0</v>
      </c>
      <c r="G30" s="25">
        <v>0</v>
      </c>
      <c r="H30" s="25">
        <v>0</v>
      </c>
      <c r="I30" s="25">
        <f t="shared" si="2"/>
        <v>2.65</v>
      </c>
      <c r="J30" s="25">
        <v>0</v>
      </c>
      <c r="K30" s="25">
        <v>0</v>
      </c>
      <c r="L30" s="25">
        <v>0</v>
      </c>
      <c r="M30" s="25">
        <v>0</v>
      </c>
      <c r="N30" s="25">
        <v>2.65</v>
      </c>
      <c r="O30" s="25">
        <v>0</v>
      </c>
      <c r="P30" s="25">
        <f t="shared" si="3"/>
        <v>0.81</v>
      </c>
      <c r="Q30" s="42"/>
      <c r="R30" s="43"/>
    </row>
    <row r="31" spans="1:18">
      <c r="A31" s="23" t="s">
        <v>71</v>
      </c>
      <c r="B31" s="23" t="s">
        <v>72</v>
      </c>
      <c r="C31" s="24">
        <v>3</v>
      </c>
      <c r="D31" s="24">
        <v>3</v>
      </c>
      <c r="E31" s="25">
        <v>8.54</v>
      </c>
      <c r="F31" s="25">
        <v>0</v>
      </c>
      <c r="G31" s="25">
        <v>0</v>
      </c>
      <c r="H31" s="25">
        <v>0</v>
      </c>
      <c r="I31" s="25">
        <f t="shared" si="2"/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f t="shared" si="3"/>
        <v>8.54</v>
      </c>
      <c r="Q31" s="42"/>
      <c r="R31" s="43"/>
    </row>
    <row r="32" spans="1:18">
      <c r="A32" s="23" t="s">
        <v>73</v>
      </c>
      <c r="B32" s="23" t="s">
        <v>74</v>
      </c>
      <c r="C32" s="24">
        <v>4</v>
      </c>
      <c r="D32" s="24">
        <v>2</v>
      </c>
      <c r="E32" s="25">
        <v>6.06</v>
      </c>
      <c r="F32" s="25">
        <v>0</v>
      </c>
      <c r="G32" s="25">
        <v>0</v>
      </c>
      <c r="H32" s="25">
        <v>0</v>
      </c>
      <c r="I32" s="25">
        <f t="shared" si="2"/>
        <v>5.05</v>
      </c>
      <c r="J32" s="25">
        <v>0</v>
      </c>
      <c r="K32" s="25">
        <v>0</v>
      </c>
      <c r="L32" s="25">
        <v>0</v>
      </c>
      <c r="M32" s="25">
        <v>5.05</v>
      </c>
      <c r="N32" s="25">
        <v>0</v>
      </c>
      <c r="O32" s="25">
        <v>0</v>
      </c>
      <c r="P32" s="25">
        <f t="shared" si="3"/>
        <v>1.01</v>
      </c>
      <c r="Q32" s="42"/>
      <c r="R32" s="43"/>
    </row>
    <row r="33" spans="1:18">
      <c r="A33" s="23" t="s">
        <v>75</v>
      </c>
      <c r="B33" s="23" t="s">
        <v>76</v>
      </c>
      <c r="C33" s="24">
        <v>4</v>
      </c>
      <c r="D33" s="24">
        <v>2</v>
      </c>
      <c r="E33" s="25">
        <v>4.75</v>
      </c>
      <c r="F33" s="25">
        <v>0</v>
      </c>
      <c r="G33" s="25">
        <v>0</v>
      </c>
      <c r="H33" s="25">
        <v>0</v>
      </c>
      <c r="I33" s="25">
        <f t="shared" si="2"/>
        <v>3.25</v>
      </c>
      <c r="J33" s="25">
        <v>0</v>
      </c>
      <c r="K33" s="25">
        <v>0</v>
      </c>
      <c r="L33" s="25">
        <v>0</v>
      </c>
      <c r="M33" s="25">
        <v>0</v>
      </c>
      <c r="N33" s="25">
        <v>3.25</v>
      </c>
      <c r="O33" s="25">
        <v>0</v>
      </c>
      <c r="P33" s="25">
        <f t="shared" si="3"/>
        <v>1.5</v>
      </c>
      <c r="Q33" s="42"/>
      <c r="R33" s="43"/>
    </row>
    <row r="34" spans="1:18">
      <c r="A34" s="26" t="s">
        <v>77</v>
      </c>
      <c r="B34" s="26" t="s">
        <v>78</v>
      </c>
      <c r="C34" s="27">
        <v>3</v>
      </c>
      <c r="D34" s="27">
        <v>1</v>
      </c>
      <c r="E34" s="28">
        <v>7.67</v>
      </c>
      <c r="F34" s="28">
        <v>0</v>
      </c>
      <c r="G34" s="28">
        <v>0</v>
      </c>
      <c r="H34" s="28">
        <v>0</v>
      </c>
      <c r="I34" s="28">
        <f t="shared" si="2"/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f t="shared" si="3"/>
        <v>7.67</v>
      </c>
      <c r="Q34" s="44" t="s">
        <v>79</v>
      </c>
      <c r="R34" s="45"/>
    </row>
    <row r="35" spans="1:18">
      <c r="A35" s="23" t="s">
        <v>80</v>
      </c>
      <c r="B35" s="23" t="s">
        <v>81</v>
      </c>
      <c r="C35" s="24">
        <v>6</v>
      </c>
      <c r="D35" s="24">
        <v>2</v>
      </c>
      <c r="E35" s="25">
        <v>6.01</v>
      </c>
      <c r="F35" s="25">
        <v>0</v>
      </c>
      <c r="G35" s="25">
        <v>0</v>
      </c>
      <c r="H35" s="25">
        <v>0</v>
      </c>
      <c r="I35" s="25">
        <f t="shared" si="2"/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f t="shared" si="3"/>
        <v>6.01</v>
      </c>
      <c r="Q35" s="42"/>
      <c r="R35" s="43"/>
    </row>
    <row r="36" spans="1:18">
      <c r="A36" s="23" t="s">
        <v>82</v>
      </c>
      <c r="B36" s="23" t="s">
        <v>83</v>
      </c>
      <c r="C36" s="24">
        <v>2</v>
      </c>
      <c r="D36" s="24">
        <v>1</v>
      </c>
      <c r="E36" s="25">
        <v>4.85</v>
      </c>
      <c r="F36" s="25">
        <v>0</v>
      </c>
      <c r="G36" s="25">
        <v>0</v>
      </c>
      <c r="H36" s="25">
        <v>0</v>
      </c>
      <c r="I36" s="25">
        <f t="shared" si="2"/>
        <v>0.5</v>
      </c>
      <c r="J36" s="25">
        <v>0</v>
      </c>
      <c r="K36" s="25">
        <v>0</v>
      </c>
      <c r="L36" s="25">
        <v>0</v>
      </c>
      <c r="M36" s="25">
        <v>0</v>
      </c>
      <c r="N36" s="25">
        <v>0.5</v>
      </c>
      <c r="O36" s="25">
        <v>0</v>
      </c>
      <c r="P36" s="25">
        <f t="shared" si="3"/>
        <v>4.35</v>
      </c>
      <c r="Q36" s="42"/>
      <c r="R36" s="43"/>
    </row>
    <row r="37" spans="1:18">
      <c r="A37" s="23" t="s">
        <v>84</v>
      </c>
      <c r="B37" s="23" t="s">
        <v>85</v>
      </c>
      <c r="C37" s="24">
        <v>3</v>
      </c>
      <c r="D37" s="24">
        <v>2</v>
      </c>
      <c r="E37" s="25">
        <v>3.88</v>
      </c>
      <c r="F37" s="25">
        <v>0</v>
      </c>
      <c r="G37" s="25">
        <v>0</v>
      </c>
      <c r="H37" s="25">
        <v>0</v>
      </c>
      <c r="I37" s="25">
        <f t="shared" si="2"/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f t="shared" si="3"/>
        <v>3.88</v>
      </c>
      <c r="Q37" s="42"/>
      <c r="R37" s="43"/>
    </row>
    <row r="38" spans="1:18">
      <c r="A38" s="23" t="s">
        <v>86</v>
      </c>
      <c r="B38" s="23" t="s">
        <v>87</v>
      </c>
      <c r="C38" s="24">
        <v>5</v>
      </c>
      <c r="D38" s="24">
        <v>4</v>
      </c>
      <c r="E38" s="25">
        <v>6.6</v>
      </c>
      <c r="F38" s="25">
        <v>0</v>
      </c>
      <c r="G38" s="25">
        <v>0</v>
      </c>
      <c r="H38" s="25">
        <v>0</v>
      </c>
      <c r="I38" s="25">
        <f t="shared" si="2"/>
        <v>2.4</v>
      </c>
      <c r="J38" s="25">
        <v>0</v>
      </c>
      <c r="K38" s="25">
        <v>2.4</v>
      </c>
      <c r="L38" s="25">
        <v>0</v>
      </c>
      <c r="M38" s="25">
        <v>0</v>
      </c>
      <c r="N38" s="25">
        <v>0</v>
      </c>
      <c r="O38" s="25">
        <v>0</v>
      </c>
      <c r="P38" s="25">
        <f t="shared" si="3"/>
        <v>4.2</v>
      </c>
      <c r="Q38" s="42"/>
      <c r="R38" s="43"/>
    </row>
    <row r="39" spans="1:18">
      <c r="A39" s="23" t="s">
        <v>88</v>
      </c>
      <c r="B39" s="23" t="s">
        <v>89</v>
      </c>
      <c r="C39" s="24">
        <v>2</v>
      </c>
      <c r="D39" s="24">
        <v>0</v>
      </c>
      <c r="E39" s="25">
        <v>3.95</v>
      </c>
      <c r="F39" s="25">
        <v>0</v>
      </c>
      <c r="G39" s="25">
        <v>0</v>
      </c>
      <c r="H39" s="25">
        <v>0</v>
      </c>
      <c r="I39" s="25">
        <f t="shared" si="2"/>
        <v>1.6</v>
      </c>
      <c r="J39" s="25">
        <v>0</v>
      </c>
      <c r="K39" s="25">
        <v>0</v>
      </c>
      <c r="L39" s="25">
        <v>0</v>
      </c>
      <c r="M39" s="25">
        <v>0</v>
      </c>
      <c r="N39" s="25">
        <v>1.6</v>
      </c>
      <c r="O39" s="25">
        <v>0</v>
      </c>
      <c r="P39" s="25">
        <f t="shared" si="3"/>
        <v>2.35</v>
      </c>
      <c r="Q39" s="42"/>
      <c r="R39" s="43"/>
    </row>
    <row r="40" spans="1:18">
      <c r="A40" s="23" t="s">
        <v>90</v>
      </c>
      <c r="B40" s="23" t="s">
        <v>91</v>
      </c>
      <c r="C40" s="24">
        <v>1</v>
      </c>
      <c r="D40" s="24">
        <v>1</v>
      </c>
      <c r="E40" s="25">
        <v>2.24</v>
      </c>
      <c r="F40" s="25">
        <v>0</v>
      </c>
      <c r="G40" s="25">
        <v>0</v>
      </c>
      <c r="H40" s="25">
        <v>0</v>
      </c>
      <c r="I40" s="25">
        <f t="shared" si="2"/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f t="shared" si="3"/>
        <v>2.24</v>
      </c>
      <c r="Q40" s="42"/>
      <c r="R40" s="43"/>
    </row>
    <row r="41" spans="1:18">
      <c r="A41" s="23" t="s">
        <v>92</v>
      </c>
      <c r="B41" s="23" t="s">
        <v>93</v>
      </c>
      <c r="C41" s="24">
        <v>2</v>
      </c>
      <c r="D41" s="24">
        <v>2</v>
      </c>
      <c r="E41" s="25">
        <v>4.13</v>
      </c>
      <c r="F41" s="25">
        <v>0</v>
      </c>
      <c r="G41" s="25">
        <v>0</v>
      </c>
      <c r="H41" s="25">
        <v>0</v>
      </c>
      <c r="I41" s="25">
        <f t="shared" si="2"/>
        <v>4.13</v>
      </c>
      <c r="J41" s="25">
        <v>0</v>
      </c>
      <c r="K41" s="25">
        <v>0</v>
      </c>
      <c r="L41" s="25">
        <v>0</v>
      </c>
      <c r="M41" s="25">
        <v>0</v>
      </c>
      <c r="N41" s="25">
        <v>4.13</v>
      </c>
      <c r="O41" s="25">
        <v>0</v>
      </c>
      <c r="P41" s="25">
        <f t="shared" si="3"/>
        <v>0</v>
      </c>
      <c r="Q41" s="42"/>
      <c r="R41" s="43"/>
    </row>
    <row r="42" spans="1:18">
      <c r="A42" s="29"/>
      <c r="B42" s="29" t="s">
        <v>94</v>
      </c>
      <c r="C42" s="30">
        <f>SUM(C43:C70)</f>
        <v>105</v>
      </c>
      <c r="D42" s="30">
        <f>SUM(D43:D70)</f>
        <v>54</v>
      </c>
      <c r="E42" s="30">
        <f t="shared" ref="E42:P42" si="4">SUM(E43:E70)</f>
        <v>145.67</v>
      </c>
      <c r="F42" s="30">
        <f t="shared" si="4"/>
        <v>0</v>
      </c>
      <c r="G42" s="30">
        <f t="shared" si="4"/>
        <v>0</v>
      </c>
      <c r="H42" s="30">
        <f t="shared" si="4"/>
        <v>0</v>
      </c>
      <c r="I42" s="34">
        <f t="shared" si="4"/>
        <v>52.8</v>
      </c>
      <c r="J42" s="34">
        <f t="shared" si="4"/>
        <v>0</v>
      </c>
      <c r="K42" s="34">
        <f t="shared" si="4"/>
        <v>3.9</v>
      </c>
      <c r="L42" s="34">
        <f t="shared" si="4"/>
        <v>0</v>
      </c>
      <c r="M42" s="34">
        <f t="shared" si="4"/>
        <v>39.34</v>
      </c>
      <c r="N42" s="34">
        <f t="shared" si="4"/>
        <v>9.56</v>
      </c>
      <c r="O42" s="34">
        <f t="shared" si="4"/>
        <v>0</v>
      </c>
      <c r="P42" s="34">
        <f t="shared" si="4"/>
        <v>92.87</v>
      </c>
      <c r="Q42" s="46"/>
      <c r="R42" s="47"/>
    </row>
    <row r="43" spans="1:18">
      <c r="A43" s="23" t="s">
        <v>95</v>
      </c>
      <c r="B43" s="23" t="s">
        <v>96</v>
      </c>
      <c r="C43" s="24">
        <v>4</v>
      </c>
      <c r="D43" s="24">
        <v>3</v>
      </c>
      <c r="E43" s="25">
        <v>3.52</v>
      </c>
      <c r="F43" s="25">
        <v>0</v>
      </c>
      <c r="G43" s="25">
        <v>0</v>
      </c>
      <c r="H43" s="25">
        <v>0</v>
      </c>
      <c r="I43" s="25">
        <f t="shared" ref="I43:I70" si="5">SUM(J43:O43)</f>
        <v>2.83</v>
      </c>
      <c r="J43" s="25">
        <v>0</v>
      </c>
      <c r="K43" s="25">
        <v>0</v>
      </c>
      <c r="L43" s="25">
        <v>0</v>
      </c>
      <c r="M43" s="25">
        <v>2.83</v>
      </c>
      <c r="N43" s="25">
        <v>0</v>
      </c>
      <c r="O43" s="25">
        <v>0</v>
      </c>
      <c r="P43" s="25">
        <f t="shared" ref="P43:P70" si="6">E43+F43+G43-H43-I43</f>
        <v>0.69</v>
      </c>
      <c r="Q43" s="42"/>
      <c r="R43" s="43"/>
    </row>
    <row r="44" spans="1:18">
      <c r="A44" s="23" t="s">
        <v>97</v>
      </c>
      <c r="B44" s="23" t="s">
        <v>98</v>
      </c>
      <c r="C44" s="24">
        <v>2</v>
      </c>
      <c r="D44" s="24">
        <v>0</v>
      </c>
      <c r="E44" s="25">
        <v>5.6</v>
      </c>
      <c r="F44" s="25">
        <v>0</v>
      </c>
      <c r="G44" s="25">
        <v>0</v>
      </c>
      <c r="H44" s="25">
        <v>0</v>
      </c>
      <c r="I44" s="25">
        <f t="shared" si="5"/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f t="shared" si="6"/>
        <v>5.6</v>
      </c>
      <c r="Q44" s="42"/>
      <c r="R44" s="43"/>
    </row>
    <row r="45" spans="1:18">
      <c r="A45" s="23" t="s">
        <v>99</v>
      </c>
      <c r="B45" s="23" t="s">
        <v>100</v>
      </c>
      <c r="C45" s="24">
        <v>4</v>
      </c>
      <c r="D45" s="24">
        <v>2</v>
      </c>
      <c r="E45" s="25">
        <v>4.45</v>
      </c>
      <c r="F45" s="25">
        <v>0</v>
      </c>
      <c r="G45" s="25">
        <v>0</v>
      </c>
      <c r="H45" s="25">
        <v>0</v>
      </c>
      <c r="I45" s="25">
        <f t="shared" si="5"/>
        <v>0.86</v>
      </c>
      <c r="J45" s="25">
        <v>0</v>
      </c>
      <c r="K45" s="25">
        <v>0</v>
      </c>
      <c r="L45" s="25">
        <v>0</v>
      </c>
      <c r="M45" s="25">
        <v>0.86</v>
      </c>
      <c r="N45" s="25">
        <v>0</v>
      </c>
      <c r="O45" s="25">
        <v>0</v>
      </c>
      <c r="P45" s="25">
        <f t="shared" si="6"/>
        <v>3.59</v>
      </c>
      <c r="Q45" s="42"/>
      <c r="R45" s="43"/>
    </row>
    <row r="46" spans="1:18">
      <c r="A46" s="26" t="s">
        <v>101</v>
      </c>
      <c r="B46" s="26" t="s">
        <v>102</v>
      </c>
      <c r="C46" s="27">
        <v>8</v>
      </c>
      <c r="D46" s="27">
        <v>3</v>
      </c>
      <c r="E46" s="28">
        <v>5.57</v>
      </c>
      <c r="F46" s="28">
        <v>0</v>
      </c>
      <c r="G46" s="28">
        <v>0</v>
      </c>
      <c r="H46" s="28">
        <v>0</v>
      </c>
      <c r="I46" s="28">
        <f t="shared" si="5"/>
        <v>1.86</v>
      </c>
      <c r="J46" s="28">
        <v>0</v>
      </c>
      <c r="K46" s="28">
        <v>0</v>
      </c>
      <c r="L46" s="28">
        <v>0</v>
      </c>
      <c r="M46" s="28">
        <v>1.86</v>
      </c>
      <c r="N46" s="28">
        <v>0</v>
      </c>
      <c r="O46" s="28">
        <v>0</v>
      </c>
      <c r="P46" s="28">
        <f t="shared" si="6"/>
        <v>3.71</v>
      </c>
      <c r="Q46" s="44" t="s">
        <v>103</v>
      </c>
      <c r="R46" s="45"/>
    </row>
    <row r="47" spans="1:18">
      <c r="A47" s="23" t="s">
        <v>104</v>
      </c>
      <c r="B47" s="23" t="s">
        <v>105</v>
      </c>
      <c r="C47" s="24">
        <v>5</v>
      </c>
      <c r="D47" s="24">
        <v>3</v>
      </c>
      <c r="E47" s="25">
        <v>7.93</v>
      </c>
      <c r="F47" s="25">
        <v>0</v>
      </c>
      <c r="G47" s="25">
        <v>0</v>
      </c>
      <c r="H47" s="25">
        <v>0</v>
      </c>
      <c r="I47" s="25">
        <f t="shared" si="5"/>
        <v>1.94</v>
      </c>
      <c r="J47" s="25">
        <v>0</v>
      </c>
      <c r="K47" s="25">
        <v>1.94</v>
      </c>
      <c r="L47" s="25">
        <v>0</v>
      </c>
      <c r="M47" s="25">
        <v>0</v>
      </c>
      <c r="N47" s="25">
        <v>0</v>
      </c>
      <c r="O47" s="25">
        <v>0</v>
      </c>
      <c r="P47" s="25">
        <f t="shared" si="6"/>
        <v>5.99</v>
      </c>
      <c r="Q47" s="42"/>
      <c r="R47" s="43"/>
    </row>
    <row r="48" spans="1:18">
      <c r="A48" s="23" t="s">
        <v>106</v>
      </c>
      <c r="B48" s="23" t="s">
        <v>107</v>
      </c>
      <c r="C48" s="24">
        <v>1</v>
      </c>
      <c r="D48" s="24">
        <v>0</v>
      </c>
      <c r="E48" s="25">
        <v>3.01</v>
      </c>
      <c r="F48" s="25">
        <v>0</v>
      </c>
      <c r="G48" s="25">
        <v>0</v>
      </c>
      <c r="H48" s="25">
        <v>0</v>
      </c>
      <c r="I48" s="25">
        <f t="shared" si="5"/>
        <v>0.44</v>
      </c>
      <c r="J48" s="25">
        <v>0</v>
      </c>
      <c r="K48" s="25">
        <v>0</v>
      </c>
      <c r="L48" s="25">
        <v>0</v>
      </c>
      <c r="M48" s="25">
        <v>0</v>
      </c>
      <c r="N48" s="25">
        <v>0.44</v>
      </c>
      <c r="O48" s="25">
        <v>0</v>
      </c>
      <c r="P48" s="25">
        <f t="shared" si="6"/>
        <v>2.57</v>
      </c>
      <c r="Q48" s="42"/>
      <c r="R48" s="43"/>
    </row>
    <row r="49" spans="1:18">
      <c r="A49" s="23" t="s">
        <v>108</v>
      </c>
      <c r="B49" s="23" t="s">
        <v>109</v>
      </c>
      <c r="C49" s="24">
        <v>4</v>
      </c>
      <c r="D49" s="24">
        <v>2</v>
      </c>
      <c r="E49" s="25">
        <v>4.86</v>
      </c>
      <c r="F49" s="25">
        <v>0</v>
      </c>
      <c r="G49" s="25">
        <v>0</v>
      </c>
      <c r="H49" s="25">
        <v>0</v>
      </c>
      <c r="I49" s="25">
        <f t="shared" si="5"/>
        <v>0.53</v>
      </c>
      <c r="J49" s="25">
        <v>0</v>
      </c>
      <c r="K49" s="25">
        <v>0</v>
      </c>
      <c r="L49" s="25">
        <v>0</v>
      </c>
      <c r="M49" s="25">
        <v>0</v>
      </c>
      <c r="N49" s="25">
        <v>0.53</v>
      </c>
      <c r="O49" s="25">
        <v>0</v>
      </c>
      <c r="P49" s="25">
        <f t="shared" si="6"/>
        <v>4.33</v>
      </c>
      <c r="Q49" s="42"/>
      <c r="R49" s="43"/>
    </row>
    <row r="50" spans="1:18">
      <c r="A50" s="23" t="s">
        <v>110</v>
      </c>
      <c r="B50" s="23" t="s">
        <v>111</v>
      </c>
      <c r="C50" s="24">
        <v>5</v>
      </c>
      <c r="D50" s="24">
        <v>2</v>
      </c>
      <c r="E50" s="25">
        <v>3.91</v>
      </c>
      <c r="F50" s="25">
        <v>0</v>
      </c>
      <c r="G50" s="25">
        <v>0</v>
      </c>
      <c r="H50" s="25">
        <v>0</v>
      </c>
      <c r="I50" s="25">
        <f t="shared" si="5"/>
        <v>1.96</v>
      </c>
      <c r="J50" s="25">
        <v>0</v>
      </c>
      <c r="K50" s="25">
        <v>1.96</v>
      </c>
      <c r="L50" s="25">
        <v>0</v>
      </c>
      <c r="M50" s="25">
        <v>0</v>
      </c>
      <c r="N50" s="25">
        <v>0</v>
      </c>
      <c r="O50" s="25">
        <v>0</v>
      </c>
      <c r="P50" s="25">
        <f t="shared" si="6"/>
        <v>1.95</v>
      </c>
      <c r="Q50" s="42"/>
      <c r="R50" s="43"/>
    </row>
    <row r="51" spans="1:18">
      <c r="A51" s="23" t="s">
        <v>112</v>
      </c>
      <c r="B51" s="23" t="s">
        <v>113</v>
      </c>
      <c r="C51" s="24">
        <v>6</v>
      </c>
      <c r="D51" s="24">
        <v>3</v>
      </c>
      <c r="E51" s="25">
        <v>5.8</v>
      </c>
      <c r="F51" s="25">
        <v>0</v>
      </c>
      <c r="G51" s="25">
        <v>0</v>
      </c>
      <c r="H51" s="25">
        <v>0</v>
      </c>
      <c r="I51" s="25">
        <f t="shared" si="5"/>
        <v>2.4</v>
      </c>
      <c r="J51" s="25">
        <v>0</v>
      </c>
      <c r="K51" s="25">
        <v>0</v>
      </c>
      <c r="L51" s="25">
        <v>0</v>
      </c>
      <c r="M51" s="25">
        <v>2.4</v>
      </c>
      <c r="N51" s="25">
        <v>0</v>
      </c>
      <c r="O51" s="25">
        <v>0</v>
      </c>
      <c r="P51" s="25">
        <f t="shared" si="6"/>
        <v>3.4</v>
      </c>
      <c r="Q51" s="42"/>
      <c r="R51" s="43"/>
    </row>
    <row r="52" spans="1:18">
      <c r="A52" s="23" t="s">
        <v>114</v>
      </c>
      <c r="B52" s="23" t="s">
        <v>115</v>
      </c>
      <c r="C52" s="24">
        <v>3</v>
      </c>
      <c r="D52" s="24">
        <v>2</v>
      </c>
      <c r="E52" s="25">
        <v>7.02</v>
      </c>
      <c r="F52" s="25">
        <v>0</v>
      </c>
      <c r="G52" s="25">
        <v>0</v>
      </c>
      <c r="H52" s="25">
        <v>0</v>
      </c>
      <c r="I52" s="25">
        <f t="shared" si="5"/>
        <v>0.73</v>
      </c>
      <c r="J52" s="25">
        <v>0</v>
      </c>
      <c r="K52" s="25">
        <v>0</v>
      </c>
      <c r="L52" s="25">
        <v>0</v>
      </c>
      <c r="M52" s="25">
        <v>0.73</v>
      </c>
      <c r="N52" s="25">
        <v>0</v>
      </c>
      <c r="O52" s="25">
        <v>0</v>
      </c>
      <c r="P52" s="25">
        <f t="shared" si="6"/>
        <v>6.29</v>
      </c>
      <c r="Q52" s="42"/>
      <c r="R52" s="43"/>
    </row>
    <row r="53" spans="1:18">
      <c r="A53" s="26" t="s">
        <v>116</v>
      </c>
      <c r="B53" s="26" t="s">
        <v>117</v>
      </c>
      <c r="C53" s="27">
        <v>7</v>
      </c>
      <c r="D53" s="27">
        <v>3</v>
      </c>
      <c r="E53" s="28">
        <v>6.63</v>
      </c>
      <c r="F53" s="28">
        <v>0</v>
      </c>
      <c r="G53" s="28">
        <v>0</v>
      </c>
      <c r="H53" s="28">
        <v>0</v>
      </c>
      <c r="I53" s="28">
        <f t="shared" si="5"/>
        <v>2.38</v>
      </c>
      <c r="J53" s="28">
        <v>0</v>
      </c>
      <c r="K53" s="28">
        <v>0</v>
      </c>
      <c r="L53" s="28">
        <v>0</v>
      </c>
      <c r="M53" s="28">
        <v>0</v>
      </c>
      <c r="N53" s="28">
        <v>2.38</v>
      </c>
      <c r="O53" s="28">
        <v>0</v>
      </c>
      <c r="P53" s="28">
        <f t="shared" si="6"/>
        <v>4.25</v>
      </c>
      <c r="Q53" s="44" t="s">
        <v>103</v>
      </c>
      <c r="R53" s="45"/>
    </row>
    <row r="54" spans="1:18">
      <c r="A54" s="23" t="s">
        <v>118</v>
      </c>
      <c r="B54" s="23" t="s">
        <v>119</v>
      </c>
      <c r="C54" s="24">
        <v>2</v>
      </c>
      <c r="D54" s="24">
        <v>0</v>
      </c>
      <c r="E54" s="25">
        <v>2.6</v>
      </c>
      <c r="F54" s="25">
        <v>0</v>
      </c>
      <c r="G54" s="25">
        <v>0</v>
      </c>
      <c r="H54" s="25">
        <v>0</v>
      </c>
      <c r="I54" s="25">
        <f t="shared" si="5"/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f t="shared" si="6"/>
        <v>2.6</v>
      </c>
      <c r="Q54" s="42"/>
      <c r="R54" s="43"/>
    </row>
    <row r="55" spans="1:18">
      <c r="A55" s="23" t="s">
        <v>120</v>
      </c>
      <c r="B55" s="23" t="s">
        <v>121</v>
      </c>
      <c r="C55" s="24">
        <v>3</v>
      </c>
      <c r="D55" s="24">
        <v>2</v>
      </c>
      <c r="E55" s="25">
        <v>4</v>
      </c>
      <c r="F55" s="25">
        <v>0</v>
      </c>
      <c r="G55" s="25">
        <v>0</v>
      </c>
      <c r="H55" s="25">
        <v>0</v>
      </c>
      <c r="I55" s="25">
        <f t="shared" si="5"/>
        <v>1.94</v>
      </c>
      <c r="J55" s="25">
        <v>0</v>
      </c>
      <c r="K55" s="25">
        <v>0</v>
      </c>
      <c r="L55" s="25">
        <v>0</v>
      </c>
      <c r="M55" s="25">
        <v>1.94</v>
      </c>
      <c r="N55" s="25">
        <v>0</v>
      </c>
      <c r="O55" s="25">
        <v>0</v>
      </c>
      <c r="P55" s="25">
        <f t="shared" si="6"/>
        <v>2.06</v>
      </c>
      <c r="Q55" s="42"/>
      <c r="R55" s="43"/>
    </row>
    <row r="56" spans="1:18">
      <c r="A56" s="23" t="s">
        <v>122</v>
      </c>
      <c r="B56" s="23" t="s">
        <v>123</v>
      </c>
      <c r="C56" s="24">
        <v>4</v>
      </c>
      <c r="D56" s="24">
        <v>2</v>
      </c>
      <c r="E56" s="25">
        <v>5.2</v>
      </c>
      <c r="F56" s="25">
        <v>0</v>
      </c>
      <c r="G56" s="25">
        <v>0</v>
      </c>
      <c r="H56" s="25">
        <v>0</v>
      </c>
      <c r="I56" s="25">
        <f t="shared" si="5"/>
        <v>1.65</v>
      </c>
      <c r="J56" s="25">
        <v>0</v>
      </c>
      <c r="K56" s="25">
        <v>0</v>
      </c>
      <c r="L56" s="25">
        <v>0</v>
      </c>
      <c r="M56" s="25">
        <v>1.65</v>
      </c>
      <c r="N56" s="25">
        <v>0</v>
      </c>
      <c r="O56" s="25">
        <v>0</v>
      </c>
      <c r="P56" s="25">
        <f t="shared" si="6"/>
        <v>3.55</v>
      </c>
      <c r="Q56" s="42"/>
      <c r="R56" s="43"/>
    </row>
    <row r="57" spans="1:18">
      <c r="A57" s="23" t="s">
        <v>124</v>
      </c>
      <c r="B57" s="23" t="s">
        <v>125</v>
      </c>
      <c r="C57" s="24">
        <v>2</v>
      </c>
      <c r="D57" s="24">
        <v>0</v>
      </c>
      <c r="E57" s="25">
        <v>2.21</v>
      </c>
      <c r="F57" s="25">
        <v>0</v>
      </c>
      <c r="G57" s="25">
        <v>0</v>
      </c>
      <c r="H57" s="25">
        <v>0</v>
      </c>
      <c r="I57" s="25">
        <f t="shared" si="5"/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f t="shared" si="6"/>
        <v>2.21</v>
      </c>
      <c r="Q57" s="42"/>
      <c r="R57" s="43"/>
    </row>
    <row r="58" spans="1:18">
      <c r="A58" s="23" t="s">
        <v>126</v>
      </c>
      <c r="B58" s="23" t="s">
        <v>127</v>
      </c>
      <c r="C58" s="24">
        <v>4</v>
      </c>
      <c r="D58" s="24">
        <v>2</v>
      </c>
      <c r="E58" s="25">
        <v>5.87</v>
      </c>
      <c r="F58" s="25">
        <v>0</v>
      </c>
      <c r="G58" s="25">
        <v>0</v>
      </c>
      <c r="H58" s="25">
        <v>0</v>
      </c>
      <c r="I58" s="25">
        <f t="shared" si="5"/>
        <v>1.18</v>
      </c>
      <c r="J58" s="25">
        <v>0</v>
      </c>
      <c r="K58" s="25">
        <v>0</v>
      </c>
      <c r="L58" s="25">
        <v>0</v>
      </c>
      <c r="M58" s="25">
        <v>1.18</v>
      </c>
      <c r="N58" s="25">
        <v>0</v>
      </c>
      <c r="O58" s="25">
        <v>0</v>
      </c>
      <c r="P58" s="25">
        <f t="shared" si="6"/>
        <v>4.69</v>
      </c>
      <c r="Q58" s="42"/>
      <c r="R58" s="43"/>
    </row>
    <row r="59" spans="1:18">
      <c r="A59" s="23" t="s">
        <v>128</v>
      </c>
      <c r="B59" s="23" t="s">
        <v>129</v>
      </c>
      <c r="C59" s="24">
        <v>8</v>
      </c>
      <c r="D59" s="24">
        <v>4</v>
      </c>
      <c r="E59" s="25">
        <v>8.4</v>
      </c>
      <c r="F59" s="25">
        <v>0</v>
      </c>
      <c r="G59" s="25">
        <v>0</v>
      </c>
      <c r="H59" s="25">
        <v>0</v>
      </c>
      <c r="I59" s="25">
        <f t="shared" si="5"/>
        <v>8.4</v>
      </c>
      <c r="J59" s="25">
        <v>0</v>
      </c>
      <c r="K59" s="25">
        <v>0</v>
      </c>
      <c r="L59" s="25">
        <v>0</v>
      </c>
      <c r="M59" s="25">
        <v>8.4</v>
      </c>
      <c r="N59" s="25">
        <v>0</v>
      </c>
      <c r="O59" s="25">
        <v>0</v>
      </c>
      <c r="P59" s="25">
        <f t="shared" si="6"/>
        <v>0</v>
      </c>
      <c r="Q59" s="42"/>
      <c r="R59" s="43"/>
    </row>
    <row r="60" spans="1:18">
      <c r="A60" s="23" t="s">
        <v>130</v>
      </c>
      <c r="B60" s="23" t="s">
        <v>131</v>
      </c>
      <c r="C60" s="24">
        <v>2</v>
      </c>
      <c r="D60" s="24">
        <v>0</v>
      </c>
      <c r="E60" s="25">
        <v>4.91</v>
      </c>
      <c r="F60" s="25">
        <v>0</v>
      </c>
      <c r="G60" s="25">
        <v>0</v>
      </c>
      <c r="H60" s="25">
        <v>0</v>
      </c>
      <c r="I60" s="25">
        <f t="shared" si="5"/>
        <v>1.46</v>
      </c>
      <c r="J60" s="25">
        <v>0</v>
      </c>
      <c r="K60" s="25">
        <v>0</v>
      </c>
      <c r="L60" s="25">
        <v>0</v>
      </c>
      <c r="M60" s="25">
        <v>1.46</v>
      </c>
      <c r="N60" s="25">
        <v>0</v>
      </c>
      <c r="O60" s="25">
        <v>0</v>
      </c>
      <c r="P60" s="25">
        <f t="shared" si="6"/>
        <v>3.45</v>
      </c>
      <c r="Q60" s="42"/>
      <c r="R60" s="43"/>
    </row>
    <row r="61" spans="1:18">
      <c r="A61" s="23" t="s">
        <v>132</v>
      </c>
      <c r="B61" s="23" t="s">
        <v>133</v>
      </c>
      <c r="C61" s="24">
        <v>4</v>
      </c>
      <c r="D61" s="24">
        <v>2</v>
      </c>
      <c r="E61" s="25">
        <v>5.01</v>
      </c>
      <c r="F61" s="25">
        <v>0</v>
      </c>
      <c r="G61" s="25">
        <v>0</v>
      </c>
      <c r="H61" s="25">
        <v>0</v>
      </c>
      <c r="I61" s="25">
        <f t="shared" si="5"/>
        <v>1.66</v>
      </c>
      <c r="J61" s="25">
        <v>0</v>
      </c>
      <c r="K61" s="25">
        <v>0</v>
      </c>
      <c r="L61" s="25">
        <v>0</v>
      </c>
      <c r="M61" s="25">
        <v>1.66</v>
      </c>
      <c r="N61" s="25">
        <v>0</v>
      </c>
      <c r="O61" s="25">
        <v>0</v>
      </c>
      <c r="P61" s="25">
        <f t="shared" si="6"/>
        <v>3.35</v>
      </c>
      <c r="Q61" s="42"/>
      <c r="R61" s="43"/>
    </row>
    <row r="62" spans="1:18">
      <c r="A62" s="23" t="s">
        <v>134</v>
      </c>
      <c r="B62" s="23" t="s">
        <v>135</v>
      </c>
      <c r="C62" s="24">
        <v>3</v>
      </c>
      <c r="D62" s="24">
        <v>2</v>
      </c>
      <c r="E62" s="25">
        <v>6.2</v>
      </c>
      <c r="F62" s="25">
        <v>0</v>
      </c>
      <c r="G62" s="25">
        <v>0</v>
      </c>
      <c r="H62" s="25">
        <v>0</v>
      </c>
      <c r="I62" s="25">
        <f t="shared" si="5"/>
        <v>1.67</v>
      </c>
      <c r="J62" s="25">
        <v>0</v>
      </c>
      <c r="K62" s="25">
        <v>0</v>
      </c>
      <c r="L62" s="25">
        <v>0</v>
      </c>
      <c r="M62" s="25">
        <v>1.67</v>
      </c>
      <c r="N62" s="25">
        <v>0</v>
      </c>
      <c r="O62" s="25">
        <v>0</v>
      </c>
      <c r="P62" s="25">
        <f t="shared" si="6"/>
        <v>4.53</v>
      </c>
      <c r="Q62" s="42"/>
      <c r="R62" s="43"/>
    </row>
    <row r="63" spans="1:18">
      <c r="A63" s="23" t="s">
        <v>136</v>
      </c>
      <c r="B63" s="23" t="s">
        <v>137</v>
      </c>
      <c r="C63" s="24">
        <v>1</v>
      </c>
      <c r="D63" s="24">
        <v>1</v>
      </c>
      <c r="E63" s="25">
        <v>3.32</v>
      </c>
      <c r="F63" s="25">
        <v>0</v>
      </c>
      <c r="G63" s="25">
        <v>0</v>
      </c>
      <c r="H63" s="25">
        <v>0</v>
      </c>
      <c r="I63" s="25">
        <f t="shared" si="5"/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f t="shared" si="6"/>
        <v>3.32</v>
      </c>
      <c r="Q63" s="42"/>
      <c r="R63" s="43"/>
    </row>
    <row r="64" spans="1:18">
      <c r="A64" s="23" t="s">
        <v>138</v>
      </c>
      <c r="B64" s="23" t="s">
        <v>139</v>
      </c>
      <c r="C64" s="24">
        <v>3</v>
      </c>
      <c r="D64" s="24">
        <v>2</v>
      </c>
      <c r="E64" s="25">
        <v>5.68</v>
      </c>
      <c r="F64" s="25">
        <v>0</v>
      </c>
      <c r="G64" s="25">
        <v>0</v>
      </c>
      <c r="H64" s="25">
        <v>0</v>
      </c>
      <c r="I64" s="25">
        <f t="shared" si="5"/>
        <v>2.42</v>
      </c>
      <c r="J64" s="25">
        <v>0</v>
      </c>
      <c r="K64" s="25">
        <v>0</v>
      </c>
      <c r="L64" s="25">
        <v>0</v>
      </c>
      <c r="M64" s="25">
        <v>0</v>
      </c>
      <c r="N64" s="25">
        <v>2.42</v>
      </c>
      <c r="O64" s="25">
        <v>0</v>
      </c>
      <c r="P64" s="25">
        <f t="shared" si="6"/>
        <v>3.26</v>
      </c>
      <c r="Q64" s="42"/>
      <c r="R64" s="43"/>
    </row>
    <row r="65" spans="1:18">
      <c r="A65" s="23" t="s">
        <v>140</v>
      </c>
      <c r="B65" s="23" t="s">
        <v>141</v>
      </c>
      <c r="C65" s="24">
        <v>6</v>
      </c>
      <c r="D65" s="24">
        <v>4</v>
      </c>
      <c r="E65" s="25">
        <v>7.5</v>
      </c>
      <c r="F65" s="25">
        <v>0</v>
      </c>
      <c r="G65" s="25">
        <v>0</v>
      </c>
      <c r="H65" s="25">
        <v>0</v>
      </c>
      <c r="I65" s="25">
        <f t="shared" si="5"/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f t="shared" si="6"/>
        <v>7.5</v>
      </c>
      <c r="Q65" s="42"/>
      <c r="R65" s="43"/>
    </row>
    <row r="66" spans="1:18">
      <c r="A66" s="23" t="s">
        <v>142</v>
      </c>
      <c r="B66" s="23" t="s">
        <v>143</v>
      </c>
      <c r="C66" s="24">
        <v>3</v>
      </c>
      <c r="D66" s="24">
        <v>2</v>
      </c>
      <c r="E66" s="25">
        <v>5.78</v>
      </c>
      <c r="F66" s="25">
        <v>0</v>
      </c>
      <c r="G66" s="25">
        <v>0</v>
      </c>
      <c r="H66" s="25">
        <v>0</v>
      </c>
      <c r="I66" s="25">
        <f t="shared" si="5"/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f t="shared" si="6"/>
        <v>5.78</v>
      </c>
      <c r="Q66" s="42"/>
      <c r="R66" s="43"/>
    </row>
    <row r="67" spans="1:18">
      <c r="A67" s="23" t="s">
        <v>144</v>
      </c>
      <c r="B67" s="23" t="s">
        <v>145</v>
      </c>
      <c r="C67" s="24">
        <v>2</v>
      </c>
      <c r="D67" s="24">
        <v>0</v>
      </c>
      <c r="E67" s="25">
        <v>5.22</v>
      </c>
      <c r="F67" s="25">
        <v>0</v>
      </c>
      <c r="G67" s="25">
        <v>0</v>
      </c>
      <c r="H67" s="25">
        <v>0</v>
      </c>
      <c r="I67" s="25">
        <f t="shared" si="5"/>
        <v>5.22</v>
      </c>
      <c r="J67" s="25">
        <v>0</v>
      </c>
      <c r="K67" s="25">
        <v>0</v>
      </c>
      <c r="L67" s="25">
        <v>0</v>
      </c>
      <c r="M67" s="25">
        <v>5.22</v>
      </c>
      <c r="N67" s="25">
        <v>0</v>
      </c>
      <c r="O67" s="25">
        <v>0</v>
      </c>
      <c r="P67" s="25">
        <f t="shared" si="6"/>
        <v>0</v>
      </c>
      <c r="Q67" s="42"/>
      <c r="R67" s="43"/>
    </row>
    <row r="68" spans="1:18">
      <c r="A68" s="26" t="s">
        <v>146</v>
      </c>
      <c r="B68" s="26" t="s">
        <v>50</v>
      </c>
      <c r="C68" s="27">
        <v>1</v>
      </c>
      <c r="D68" s="27">
        <v>1</v>
      </c>
      <c r="E68" s="28">
        <v>4.29</v>
      </c>
      <c r="F68" s="28">
        <v>0</v>
      </c>
      <c r="G68" s="28">
        <v>0</v>
      </c>
      <c r="H68" s="28">
        <v>0</v>
      </c>
      <c r="I68" s="28">
        <f t="shared" si="5"/>
        <v>3.79</v>
      </c>
      <c r="J68" s="28">
        <v>0</v>
      </c>
      <c r="K68" s="28">
        <v>0</v>
      </c>
      <c r="L68" s="28">
        <v>0</v>
      </c>
      <c r="M68" s="28">
        <v>0</v>
      </c>
      <c r="N68" s="28">
        <v>3.79</v>
      </c>
      <c r="O68" s="28">
        <v>0</v>
      </c>
      <c r="P68" s="28">
        <f t="shared" si="6"/>
        <v>0.5</v>
      </c>
      <c r="Q68" s="44" t="s">
        <v>103</v>
      </c>
      <c r="R68" s="45"/>
    </row>
    <row r="69" spans="1:18">
      <c r="A69" s="23" t="s">
        <v>147</v>
      </c>
      <c r="B69" s="23" t="s">
        <v>148</v>
      </c>
      <c r="C69" s="24">
        <v>5</v>
      </c>
      <c r="D69" s="24">
        <v>4</v>
      </c>
      <c r="E69" s="25">
        <v>5.6</v>
      </c>
      <c r="F69" s="25">
        <v>0</v>
      </c>
      <c r="G69" s="25">
        <v>0</v>
      </c>
      <c r="H69" s="25">
        <v>0</v>
      </c>
      <c r="I69" s="25">
        <f t="shared" si="5"/>
        <v>2.48</v>
      </c>
      <c r="J69" s="25">
        <v>0</v>
      </c>
      <c r="K69" s="25">
        <v>0</v>
      </c>
      <c r="L69" s="25">
        <v>0</v>
      </c>
      <c r="M69" s="25">
        <v>2.48</v>
      </c>
      <c r="N69" s="25">
        <v>0</v>
      </c>
      <c r="O69" s="25">
        <v>0</v>
      </c>
      <c r="P69" s="25">
        <f t="shared" si="6"/>
        <v>3.12</v>
      </c>
      <c r="Q69" s="42"/>
      <c r="R69" s="43"/>
    </row>
    <row r="70" spans="1:18">
      <c r="A70" s="23" t="s">
        <v>149</v>
      </c>
      <c r="B70" s="23" t="s">
        <v>150</v>
      </c>
      <c r="C70" s="24">
        <v>3</v>
      </c>
      <c r="D70" s="24">
        <v>3</v>
      </c>
      <c r="E70" s="25">
        <v>5.58</v>
      </c>
      <c r="F70" s="25">
        <v>0</v>
      </c>
      <c r="G70" s="25">
        <v>0</v>
      </c>
      <c r="H70" s="25">
        <v>0</v>
      </c>
      <c r="I70" s="25">
        <f t="shared" si="5"/>
        <v>5</v>
      </c>
      <c r="J70" s="25">
        <v>0</v>
      </c>
      <c r="K70" s="25">
        <v>0</v>
      </c>
      <c r="L70" s="25">
        <v>0</v>
      </c>
      <c r="M70" s="25">
        <v>5</v>
      </c>
      <c r="N70" s="25">
        <v>0</v>
      </c>
      <c r="O70" s="25">
        <v>0</v>
      </c>
      <c r="P70" s="25">
        <f t="shared" si="6"/>
        <v>0.58</v>
      </c>
      <c r="Q70" s="42"/>
      <c r="R70" s="43"/>
    </row>
    <row r="71" spans="1:18">
      <c r="A71" s="29"/>
      <c r="B71" s="29" t="s">
        <v>151</v>
      </c>
      <c r="C71" s="30">
        <f>SUM(C72:C133)</f>
        <v>214</v>
      </c>
      <c r="D71" s="30">
        <f>SUM(D72:D133)</f>
        <v>128</v>
      </c>
      <c r="E71" s="34">
        <f t="shared" ref="E71:P71" si="7">SUM(E72:E133)</f>
        <v>407.32</v>
      </c>
      <c r="F71" s="34">
        <f t="shared" si="7"/>
        <v>0</v>
      </c>
      <c r="G71" s="34">
        <f t="shared" si="7"/>
        <v>4.07</v>
      </c>
      <c r="H71" s="34">
        <f t="shared" si="7"/>
        <v>4.07</v>
      </c>
      <c r="I71" s="34">
        <f t="shared" si="7"/>
        <v>23.79</v>
      </c>
      <c r="J71" s="34">
        <f t="shared" si="7"/>
        <v>0</v>
      </c>
      <c r="K71" s="34">
        <f t="shared" si="7"/>
        <v>1.92</v>
      </c>
      <c r="L71" s="34">
        <f t="shared" si="7"/>
        <v>0</v>
      </c>
      <c r="M71" s="34">
        <f t="shared" si="7"/>
        <v>19.77</v>
      </c>
      <c r="N71" s="34">
        <f t="shared" si="7"/>
        <v>0</v>
      </c>
      <c r="O71" s="34">
        <f t="shared" si="7"/>
        <v>2.1</v>
      </c>
      <c r="P71" s="34">
        <f t="shared" si="7"/>
        <v>383.53</v>
      </c>
      <c r="Q71" s="46"/>
      <c r="R71" s="47"/>
    </row>
    <row r="72" spans="1:18">
      <c r="A72" s="26" t="s">
        <v>152</v>
      </c>
      <c r="B72" s="26" t="s">
        <v>153</v>
      </c>
      <c r="C72" s="27">
        <v>3</v>
      </c>
      <c r="D72" s="27">
        <v>2</v>
      </c>
      <c r="E72" s="28">
        <v>2.3</v>
      </c>
      <c r="F72" s="28">
        <v>0</v>
      </c>
      <c r="G72" s="28">
        <v>0</v>
      </c>
      <c r="H72" s="28">
        <v>0</v>
      </c>
      <c r="I72" s="28">
        <f t="shared" ref="I72:I133" si="8">SUM(J72:O72)</f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f t="shared" ref="P72:P133" si="9">E72+F72+G72-H72-I72</f>
        <v>2.3</v>
      </c>
      <c r="Q72" s="44" t="s">
        <v>103</v>
      </c>
      <c r="R72" s="45"/>
    </row>
    <row r="73" spans="1:18">
      <c r="A73" s="23" t="s">
        <v>154</v>
      </c>
      <c r="B73" s="23" t="s">
        <v>155</v>
      </c>
      <c r="C73" s="24">
        <v>4</v>
      </c>
      <c r="D73" s="24">
        <v>3</v>
      </c>
      <c r="E73" s="25">
        <v>4.38</v>
      </c>
      <c r="F73" s="25">
        <v>0</v>
      </c>
      <c r="G73" s="25">
        <v>0</v>
      </c>
      <c r="H73" s="25">
        <v>0</v>
      </c>
      <c r="I73" s="25">
        <f t="shared" si="8"/>
        <v>4.03</v>
      </c>
      <c r="J73" s="25">
        <v>0</v>
      </c>
      <c r="K73" s="25">
        <v>1.79</v>
      </c>
      <c r="L73" s="25">
        <v>0</v>
      </c>
      <c r="M73" s="25">
        <v>2.24</v>
      </c>
      <c r="N73" s="25">
        <v>0</v>
      </c>
      <c r="O73" s="25">
        <v>0</v>
      </c>
      <c r="P73" s="25">
        <f t="shared" si="9"/>
        <v>0.35</v>
      </c>
      <c r="Q73" s="42"/>
      <c r="R73" s="43"/>
    </row>
    <row r="74" spans="1:18">
      <c r="A74" s="23" t="s">
        <v>156</v>
      </c>
      <c r="B74" s="23" t="s">
        <v>157</v>
      </c>
      <c r="C74" s="24">
        <v>5</v>
      </c>
      <c r="D74" s="24">
        <v>3</v>
      </c>
      <c r="E74" s="25">
        <v>2.79</v>
      </c>
      <c r="F74" s="25">
        <v>0</v>
      </c>
      <c r="G74" s="25">
        <v>0</v>
      </c>
      <c r="H74" s="25">
        <v>0</v>
      </c>
      <c r="I74" s="25">
        <f t="shared" si="8"/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 t="shared" si="9"/>
        <v>2.79</v>
      </c>
      <c r="Q74" s="42"/>
      <c r="R74" s="43"/>
    </row>
    <row r="75" spans="1:18">
      <c r="A75" s="23" t="s">
        <v>158</v>
      </c>
      <c r="B75" s="23" t="s">
        <v>159</v>
      </c>
      <c r="C75" s="24">
        <v>4</v>
      </c>
      <c r="D75" s="24">
        <v>4</v>
      </c>
      <c r="E75" s="25">
        <v>7.42</v>
      </c>
      <c r="F75" s="25">
        <v>0</v>
      </c>
      <c r="G75" s="25">
        <v>0</v>
      </c>
      <c r="H75" s="25">
        <v>0</v>
      </c>
      <c r="I75" s="25">
        <f t="shared" si="8"/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f t="shared" si="9"/>
        <v>7.42</v>
      </c>
      <c r="Q75" s="42"/>
      <c r="R75" s="43"/>
    </row>
    <row r="76" spans="1:18">
      <c r="A76" s="23" t="s">
        <v>160</v>
      </c>
      <c r="B76" s="23" t="s">
        <v>161</v>
      </c>
      <c r="C76" s="24">
        <v>4</v>
      </c>
      <c r="D76" s="24">
        <v>2</v>
      </c>
      <c r="E76" s="25">
        <v>2.93</v>
      </c>
      <c r="F76" s="25">
        <v>0</v>
      </c>
      <c r="G76" s="25">
        <v>0</v>
      </c>
      <c r="H76" s="25">
        <v>0</v>
      </c>
      <c r="I76" s="25">
        <f t="shared" si="8"/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f t="shared" si="9"/>
        <v>2.93</v>
      </c>
      <c r="Q76" s="42"/>
      <c r="R76" s="43"/>
    </row>
    <row r="77" spans="1:18">
      <c r="A77" s="23" t="s">
        <v>162</v>
      </c>
      <c r="B77" s="23" t="s">
        <v>163</v>
      </c>
      <c r="C77" s="24">
        <v>1</v>
      </c>
      <c r="D77" s="24">
        <v>1</v>
      </c>
      <c r="E77" s="25">
        <v>4.81</v>
      </c>
      <c r="F77" s="25">
        <v>0</v>
      </c>
      <c r="G77" s="25">
        <v>0</v>
      </c>
      <c r="H77" s="25">
        <v>0</v>
      </c>
      <c r="I77" s="25">
        <f t="shared" si="8"/>
        <v>4.06</v>
      </c>
      <c r="J77" s="25">
        <v>0</v>
      </c>
      <c r="K77" s="25">
        <v>0</v>
      </c>
      <c r="L77" s="25">
        <v>0</v>
      </c>
      <c r="M77" s="25">
        <v>4.06</v>
      </c>
      <c r="N77" s="25">
        <v>0</v>
      </c>
      <c r="O77" s="25">
        <v>0</v>
      </c>
      <c r="P77" s="25">
        <f t="shared" si="9"/>
        <v>0.75</v>
      </c>
      <c r="Q77" s="42"/>
      <c r="R77" s="43"/>
    </row>
    <row r="78" spans="1:18">
      <c r="A78" s="23" t="s">
        <v>164</v>
      </c>
      <c r="B78" s="23" t="s">
        <v>165</v>
      </c>
      <c r="C78" s="24">
        <v>2</v>
      </c>
      <c r="D78" s="24">
        <v>2</v>
      </c>
      <c r="E78" s="25">
        <v>4.35</v>
      </c>
      <c r="F78" s="25">
        <v>0</v>
      </c>
      <c r="G78" s="25">
        <v>0</v>
      </c>
      <c r="H78" s="25">
        <v>0</v>
      </c>
      <c r="I78" s="25">
        <f t="shared" si="8"/>
        <v>0.13</v>
      </c>
      <c r="J78" s="25">
        <v>0</v>
      </c>
      <c r="K78" s="25">
        <v>0.13</v>
      </c>
      <c r="L78" s="25">
        <v>0</v>
      </c>
      <c r="M78" s="25">
        <v>0</v>
      </c>
      <c r="N78" s="25">
        <v>0</v>
      </c>
      <c r="O78" s="25">
        <v>0</v>
      </c>
      <c r="P78" s="25">
        <f t="shared" si="9"/>
        <v>4.22</v>
      </c>
      <c r="Q78" s="42"/>
      <c r="R78" s="43"/>
    </row>
    <row r="79" spans="1:18">
      <c r="A79" s="23" t="s">
        <v>166</v>
      </c>
      <c r="B79" s="23" t="s">
        <v>167</v>
      </c>
      <c r="C79" s="24">
        <v>5</v>
      </c>
      <c r="D79" s="24">
        <v>2</v>
      </c>
      <c r="E79" s="25">
        <v>4.02</v>
      </c>
      <c r="F79" s="25">
        <v>0</v>
      </c>
      <c r="G79" s="25">
        <v>0</v>
      </c>
      <c r="H79" s="25">
        <v>0</v>
      </c>
      <c r="I79" s="25">
        <f t="shared" si="8"/>
        <v>4.02</v>
      </c>
      <c r="J79" s="25">
        <v>0</v>
      </c>
      <c r="K79" s="25">
        <v>0</v>
      </c>
      <c r="L79" s="25">
        <v>0</v>
      </c>
      <c r="M79" s="25">
        <v>4.02</v>
      </c>
      <c r="N79" s="25">
        <v>0</v>
      </c>
      <c r="O79" s="25">
        <v>0</v>
      </c>
      <c r="P79" s="25">
        <f t="shared" si="9"/>
        <v>0</v>
      </c>
      <c r="Q79" s="42"/>
      <c r="R79" s="43"/>
    </row>
    <row r="80" spans="1:18">
      <c r="A80" s="23" t="s">
        <v>168</v>
      </c>
      <c r="B80" s="23" t="s">
        <v>169</v>
      </c>
      <c r="C80" s="24">
        <v>1</v>
      </c>
      <c r="D80" s="24">
        <v>1</v>
      </c>
      <c r="E80" s="25">
        <v>3.36</v>
      </c>
      <c r="F80" s="25">
        <v>0</v>
      </c>
      <c r="G80" s="25">
        <v>0</v>
      </c>
      <c r="H80" s="25">
        <v>0</v>
      </c>
      <c r="I80" s="25">
        <f t="shared" si="8"/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 t="shared" si="9"/>
        <v>3.36</v>
      </c>
      <c r="Q80" s="42"/>
      <c r="R80" s="43"/>
    </row>
    <row r="81" spans="1:18">
      <c r="A81" s="23" t="s">
        <v>170</v>
      </c>
      <c r="B81" s="23" t="s">
        <v>171</v>
      </c>
      <c r="C81" s="24">
        <v>2</v>
      </c>
      <c r="D81" s="24">
        <v>2</v>
      </c>
      <c r="E81" s="25">
        <v>4.46</v>
      </c>
      <c r="F81" s="25">
        <v>0</v>
      </c>
      <c r="G81" s="25">
        <v>0</v>
      </c>
      <c r="H81" s="25">
        <v>0</v>
      </c>
      <c r="I81" s="25">
        <f t="shared" si="8"/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f t="shared" si="9"/>
        <v>4.46</v>
      </c>
      <c r="Q81" s="42"/>
      <c r="R81" s="43"/>
    </row>
    <row r="82" spans="1:18">
      <c r="A82" s="23" t="s">
        <v>172</v>
      </c>
      <c r="B82" s="23" t="s">
        <v>173</v>
      </c>
      <c r="C82" s="24">
        <v>1</v>
      </c>
      <c r="D82" s="24">
        <v>0</v>
      </c>
      <c r="E82" s="25">
        <v>1.78</v>
      </c>
      <c r="F82" s="25">
        <v>0</v>
      </c>
      <c r="G82" s="25">
        <v>0</v>
      </c>
      <c r="H82" s="25">
        <v>0</v>
      </c>
      <c r="I82" s="25">
        <f t="shared" si="8"/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f t="shared" si="9"/>
        <v>1.78</v>
      </c>
      <c r="Q82" s="42"/>
      <c r="R82" s="43"/>
    </row>
    <row r="83" spans="1:18">
      <c r="A83" s="23" t="s">
        <v>174</v>
      </c>
      <c r="B83" s="23" t="s">
        <v>175</v>
      </c>
      <c r="C83" s="24">
        <v>4</v>
      </c>
      <c r="D83" s="24">
        <v>2</v>
      </c>
      <c r="E83" s="25">
        <v>10.59</v>
      </c>
      <c r="F83" s="25">
        <v>0</v>
      </c>
      <c r="G83" s="25">
        <v>0</v>
      </c>
      <c r="H83" s="25">
        <v>0</v>
      </c>
      <c r="I83" s="25">
        <f t="shared" si="8"/>
        <v>0.5</v>
      </c>
      <c r="J83" s="25">
        <v>0</v>
      </c>
      <c r="K83" s="25">
        <v>0</v>
      </c>
      <c r="L83" s="25">
        <v>0</v>
      </c>
      <c r="M83" s="25">
        <v>0.5</v>
      </c>
      <c r="N83" s="25">
        <v>0</v>
      </c>
      <c r="O83" s="25">
        <v>0</v>
      </c>
      <c r="P83" s="25">
        <f t="shared" si="9"/>
        <v>10.09</v>
      </c>
      <c r="Q83" s="42"/>
      <c r="R83" s="43"/>
    </row>
    <row r="84" spans="1:18">
      <c r="A84" s="23" t="s">
        <v>176</v>
      </c>
      <c r="B84" s="23" t="s">
        <v>177</v>
      </c>
      <c r="C84" s="24">
        <v>4</v>
      </c>
      <c r="D84" s="24">
        <v>3</v>
      </c>
      <c r="E84" s="25">
        <v>8.93</v>
      </c>
      <c r="F84" s="25">
        <v>0</v>
      </c>
      <c r="G84" s="25">
        <v>0</v>
      </c>
      <c r="H84" s="25">
        <v>0</v>
      </c>
      <c r="I84" s="25">
        <f t="shared" si="8"/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f t="shared" si="9"/>
        <v>8.93</v>
      </c>
      <c r="Q84" s="42"/>
      <c r="R84" s="43"/>
    </row>
    <row r="85" spans="1:18">
      <c r="A85" s="23" t="s">
        <v>178</v>
      </c>
      <c r="B85" s="23" t="s">
        <v>179</v>
      </c>
      <c r="C85" s="24">
        <v>2</v>
      </c>
      <c r="D85" s="24">
        <v>2</v>
      </c>
      <c r="E85" s="25">
        <v>7.56</v>
      </c>
      <c r="F85" s="25">
        <v>0</v>
      </c>
      <c r="G85" s="25">
        <v>0</v>
      </c>
      <c r="H85" s="25">
        <v>0</v>
      </c>
      <c r="I85" s="25">
        <f t="shared" si="8"/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f t="shared" si="9"/>
        <v>7.56</v>
      </c>
      <c r="Q85" s="42"/>
      <c r="R85" s="43"/>
    </row>
    <row r="86" spans="1:18">
      <c r="A86" s="23" t="s">
        <v>180</v>
      </c>
      <c r="B86" s="23" t="s">
        <v>181</v>
      </c>
      <c r="C86" s="24">
        <v>2</v>
      </c>
      <c r="D86" s="24">
        <v>2</v>
      </c>
      <c r="E86" s="25">
        <v>8.23</v>
      </c>
      <c r="F86" s="25">
        <v>0</v>
      </c>
      <c r="G86" s="25">
        <v>0</v>
      </c>
      <c r="H86" s="25">
        <v>0</v>
      </c>
      <c r="I86" s="25">
        <f t="shared" si="8"/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f t="shared" si="9"/>
        <v>8.23</v>
      </c>
      <c r="Q86" s="42"/>
      <c r="R86" s="43"/>
    </row>
    <row r="87" spans="1:18">
      <c r="A87" s="23" t="s">
        <v>182</v>
      </c>
      <c r="B87" s="23" t="s">
        <v>141</v>
      </c>
      <c r="C87" s="24">
        <v>3</v>
      </c>
      <c r="D87" s="24">
        <v>3</v>
      </c>
      <c r="E87" s="25">
        <v>6.61</v>
      </c>
      <c r="F87" s="25">
        <v>0</v>
      </c>
      <c r="G87" s="25">
        <v>0</v>
      </c>
      <c r="H87" s="25">
        <v>0</v>
      </c>
      <c r="I87" s="25">
        <f t="shared" si="8"/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f t="shared" si="9"/>
        <v>6.61</v>
      </c>
      <c r="Q87" s="42"/>
      <c r="R87" s="43"/>
    </row>
    <row r="88" spans="1:18">
      <c r="A88" s="23" t="s">
        <v>183</v>
      </c>
      <c r="B88" s="23" t="s">
        <v>184</v>
      </c>
      <c r="C88" s="24">
        <v>2</v>
      </c>
      <c r="D88" s="24">
        <v>2</v>
      </c>
      <c r="E88" s="25">
        <v>2.35</v>
      </c>
      <c r="F88" s="25">
        <v>0</v>
      </c>
      <c r="G88" s="25">
        <v>0</v>
      </c>
      <c r="H88" s="25">
        <v>0</v>
      </c>
      <c r="I88" s="25">
        <f t="shared" si="8"/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f t="shared" si="9"/>
        <v>2.35</v>
      </c>
      <c r="Q88" s="42"/>
      <c r="R88" s="43"/>
    </row>
    <row r="89" spans="1:18">
      <c r="A89" s="23" t="s">
        <v>185</v>
      </c>
      <c r="B89" s="23" t="s">
        <v>186</v>
      </c>
      <c r="C89" s="24">
        <v>1</v>
      </c>
      <c r="D89" s="24">
        <v>0</v>
      </c>
      <c r="E89" s="25">
        <v>3.33</v>
      </c>
      <c r="F89" s="25">
        <v>0</v>
      </c>
      <c r="G89" s="25">
        <v>0</v>
      </c>
      <c r="H89" s="25">
        <v>0</v>
      </c>
      <c r="I89" s="25">
        <f t="shared" si="8"/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f t="shared" si="9"/>
        <v>3.33</v>
      </c>
      <c r="Q89" s="42"/>
      <c r="R89" s="43"/>
    </row>
    <row r="90" spans="1:18">
      <c r="A90" s="23" t="s">
        <v>187</v>
      </c>
      <c r="B90" s="23" t="s">
        <v>188</v>
      </c>
      <c r="C90" s="24">
        <v>1</v>
      </c>
      <c r="D90" s="24">
        <v>1</v>
      </c>
      <c r="E90" s="25">
        <v>4.03</v>
      </c>
      <c r="F90" s="25">
        <v>0</v>
      </c>
      <c r="G90" s="25">
        <v>0</v>
      </c>
      <c r="H90" s="25">
        <v>0</v>
      </c>
      <c r="I90" s="25">
        <f t="shared" si="8"/>
        <v>0.61</v>
      </c>
      <c r="J90" s="25">
        <v>0</v>
      </c>
      <c r="K90" s="25">
        <v>0</v>
      </c>
      <c r="L90" s="25">
        <v>0</v>
      </c>
      <c r="M90" s="25">
        <v>0.61</v>
      </c>
      <c r="N90" s="25">
        <v>0</v>
      </c>
      <c r="O90" s="25">
        <v>0</v>
      </c>
      <c r="P90" s="25">
        <f t="shared" si="9"/>
        <v>3.42</v>
      </c>
      <c r="Q90" s="42"/>
      <c r="R90" s="43"/>
    </row>
    <row r="91" spans="1:18">
      <c r="A91" s="23" t="s">
        <v>189</v>
      </c>
      <c r="B91" s="23" t="s">
        <v>190</v>
      </c>
      <c r="C91" s="24">
        <v>4</v>
      </c>
      <c r="D91" s="24">
        <v>2</v>
      </c>
      <c r="E91" s="25">
        <v>2.88</v>
      </c>
      <c r="F91" s="25">
        <v>0</v>
      </c>
      <c r="G91" s="25">
        <v>0</v>
      </c>
      <c r="H91" s="25">
        <v>0</v>
      </c>
      <c r="I91" s="25">
        <f t="shared" si="8"/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f t="shared" si="9"/>
        <v>2.88</v>
      </c>
      <c r="Q91" s="42"/>
      <c r="R91" s="43"/>
    </row>
    <row r="92" spans="1:18">
      <c r="A92" s="23" t="s">
        <v>191</v>
      </c>
      <c r="B92" s="23" t="s">
        <v>192</v>
      </c>
      <c r="C92" s="24">
        <v>2</v>
      </c>
      <c r="D92" s="24">
        <v>2</v>
      </c>
      <c r="E92" s="25">
        <v>2.92</v>
      </c>
      <c r="F92" s="25">
        <v>0</v>
      </c>
      <c r="G92" s="25">
        <v>0</v>
      </c>
      <c r="H92" s="25">
        <v>0</v>
      </c>
      <c r="I92" s="25">
        <f t="shared" si="8"/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f t="shared" si="9"/>
        <v>2.92</v>
      </c>
      <c r="Q92" s="42"/>
      <c r="R92" s="43"/>
    </row>
    <row r="93" spans="1:18">
      <c r="A93" s="26" t="s">
        <v>193</v>
      </c>
      <c r="B93" s="26" t="s">
        <v>194</v>
      </c>
      <c r="C93" s="27">
        <v>3</v>
      </c>
      <c r="D93" s="27">
        <v>2</v>
      </c>
      <c r="E93" s="28">
        <v>5.74</v>
      </c>
      <c r="F93" s="28">
        <v>0</v>
      </c>
      <c r="G93" s="28">
        <v>0</v>
      </c>
      <c r="H93" s="28">
        <v>0</v>
      </c>
      <c r="I93" s="28">
        <f t="shared" si="8"/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f t="shared" si="9"/>
        <v>5.74</v>
      </c>
      <c r="Q93" s="44" t="s">
        <v>103</v>
      </c>
      <c r="R93" s="45"/>
    </row>
    <row r="94" spans="1:18">
      <c r="A94" s="23" t="s">
        <v>195</v>
      </c>
      <c r="B94" s="23" t="s">
        <v>196</v>
      </c>
      <c r="C94" s="24">
        <v>4</v>
      </c>
      <c r="D94" s="24">
        <v>2</v>
      </c>
      <c r="E94" s="25">
        <v>5.85</v>
      </c>
      <c r="F94" s="25">
        <v>0</v>
      </c>
      <c r="G94" s="25">
        <v>0</v>
      </c>
      <c r="H94" s="25">
        <v>0</v>
      </c>
      <c r="I94" s="25">
        <f t="shared" si="8"/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f t="shared" si="9"/>
        <v>5.85</v>
      </c>
      <c r="Q94" s="42"/>
      <c r="R94" s="43"/>
    </row>
    <row r="95" spans="1:18">
      <c r="A95" s="23" t="s">
        <v>197</v>
      </c>
      <c r="B95" s="23" t="s">
        <v>198</v>
      </c>
      <c r="C95" s="24">
        <v>5</v>
      </c>
      <c r="D95" s="24">
        <v>3</v>
      </c>
      <c r="E95" s="25">
        <v>6.43</v>
      </c>
      <c r="F95" s="25">
        <v>0</v>
      </c>
      <c r="G95" s="25">
        <v>0</v>
      </c>
      <c r="H95" s="25">
        <v>0</v>
      </c>
      <c r="I95" s="25">
        <f t="shared" si="8"/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f t="shared" si="9"/>
        <v>6.43</v>
      </c>
      <c r="Q95" s="42"/>
      <c r="R95" s="43"/>
    </row>
    <row r="96" spans="1:18">
      <c r="A96" s="23" t="s">
        <v>199</v>
      </c>
      <c r="B96" s="23" t="s">
        <v>200</v>
      </c>
      <c r="C96" s="24">
        <v>5</v>
      </c>
      <c r="D96" s="24">
        <v>3</v>
      </c>
      <c r="E96" s="25">
        <v>12.62</v>
      </c>
      <c r="F96" s="25">
        <v>0</v>
      </c>
      <c r="G96" s="25">
        <v>0</v>
      </c>
      <c r="H96" s="25">
        <v>0</v>
      </c>
      <c r="I96" s="25">
        <f t="shared" si="8"/>
        <v>0.6</v>
      </c>
      <c r="J96" s="25">
        <v>0</v>
      </c>
      <c r="K96" s="25">
        <v>0</v>
      </c>
      <c r="L96" s="25">
        <v>0</v>
      </c>
      <c r="M96" s="25">
        <v>0.6</v>
      </c>
      <c r="N96" s="25">
        <v>0</v>
      </c>
      <c r="O96" s="25">
        <v>0</v>
      </c>
      <c r="P96" s="25">
        <f t="shared" si="9"/>
        <v>12.02</v>
      </c>
      <c r="Q96" s="42"/>
      <c r="R96" s="43"/>
    </row>
    <row r="97" spans="1:18">
      <c r="A97" s="26" t="s">
        <v>201</v>
      </c>
      <c r="B97" s="26" t="s">
        <v>202</v>
      </c>
      <c r="C97" s="27">
        <v>2</v>
      </c>
      <c r="D97" s="27">
        <v>0</v>
      </c>
      <c r="E97" s="28">
        <v>2.66</v>
      </c>
      <c r="F97" s="28">
        <v>0</v>
      </c>
      <c r="G97" s="28">
        <v>0</v>
      </c>
      <c r="H97" s="28">
        <v>0</v>
      </c>
      <c r="I97" s="28">
        <f t="shared" si="8"/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f t="shared" si="9"/>
        <v>2.66</v>
      </c>
      <c r="Q97" s="44" t="s">
        <v>103</v>
      </c>
      <c r="R97" s="45"/>
    </row>
    <row r="98" spans="1:18">
      <c r="A98" s="23" t="s">
        <v>203</v>
      </c>
      <c r="B98" s="23" t="s">
        <v>204</v>
      </c>
      <c r="C98" s="24">
        <v>3</v>
      </c>
      <c r="D98" s="24">
        <v>2</v>
      </c>
      <c r="E98" s="25">
        <v>6.82</v>
      </c>
      <c r="F98" s="25">
        <v>0</v>
      </c>
      <c r="G98" s="25">
        <v>0</v>
      </c>
      <c r="H98" s="25">
        <v>0</v>
      </c>
      <c r="I98" s="25">
        <f t="shared" si="8"/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f t="shared" si="9"/>
        <v>6.82</v>
      </c>
      <c r="Q98" s="42"/>
      <c r="R98" s="43"/>
    </row>
    <row r="99" spans="1:18">
      <c r="A99" s="23" t="s">
        <v>205</v>
      </c>
      <c r="B99" s="23" t="s">
        <v>206</v>
      </c>
      <c r="C99" s="24">
        <v>3</v>
      </c>
      <c r="D99" s="24">
        <v>3</v>
      </c>
      <c r="E99" s="25">
        <v>12.1</v>
      </c>
      <c r="F99" s="25">
        <v>0</v>
      </c>
      <c r="G99" s="25">
        <v>0</v>
      </c>
      <c r="H99" s="25">
        <v>0</v>
      </c>
      <c r="I99" s="25">
        <f t="shared" si="8"/>
        <v>1.2</v>
      </c>
      <c r="J99" s="25">
        <v>0</v>
      </c>
      <c r="K99" s="25">
        <v>0</v>
      </c>
      <c r="L99" s="25">
        <v>0</v>
      </c>
      <c r="M99" s="25">
        <v>1.2</v>
      </c>
      <c r="N99" s="25">
        <v>0</v>
      </c>
      <c r="O99" s="25">
        <v>0</v>
      </c>
      <c r="P99" s="25">
        <f t="shared" si="9"/>
        <v>10.9</v>
      </c>
      <c r="Q99" s="42"/>
      <c r="R99" s="43"/>
    </row>
    <row r="100" spans="1:18">
      <c r="A100" s="23" t="s">
        <v>207</v>
      </c>
      <c r="B100" s="23" t="s">
        <v>208</v>
      </c>
      <c r="C100" s="24">
        <v>3</v>
      </c>
      <c r="D100" s="24">
        <v>2</v>
      </c>
      <c r="E100" s="25">
        <v>2.92</v>
      </c>
      <c r="F100" s="25">
        <v>0</v>
      </c>
      <c r="G100" s="25">
        <v>0</v>
      </c>
      <c r="H100" s="25">
        <v>0</v>
      </c>
      <c r="I100" s="25">
        <f t="shared" si="8"/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f t="shared" si="9"/>
        <v>2.92</v>
      </c>
      <c r="Q100" s="42"/>
      <c r="R100" s="43"/>
    </row>
    <row r="101" spans="1:18">
      <c r="A101" s="23" t="s">
        <v>209</v>
      </c>
      <c r="B101" s="23" t="s">
        <v>210</v>
      </c>
      <c r="C101" s="24">
        <v>4</v>
      </c>
      <c r="D101" s="24">
        <v>4</v>
      </c>
      <c r="E101" s="25">
        <v>8.95</v>
      </c>
      <c r="F101" s="25">
        <v>0</v>
      </c>
      <c r="G101" s="25">
        <v>0</v>
      </c>
      <c r="H101" s="25">
        <v>0</v>
      </c>
      <c r="I101" s="25">
        <f t="shared" si="8"/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f t="shared" si="9"/>
        <v>8.95</v>
      </c>
      <c r="Q101" s="42"/>
      <c r="R101" s="43"/>
    </row>
    <row r="102" spans="1:18">
      <c r="A102" s="23" t="s">
        <v>211</v>
      </c>
      <c r="B102" s="23" t="s">
        <v>212</v>
      </c>
      <c r="C102" s="24">
        <v>5</v>
      </c>
      <c r="D102" s="24">
        <v>2</v>
      </c>
      <c r="E102" s="25">
        <v>13</v>
      </c>
      <c r="F102" s="25">
        <v>0</v>
      </c>
      <c r="G102" s="25">
        <v>0</v>
      </c>
      <c r="H102" s="25">
        <v>0</v>
      </c>
      <c r="I102" s="25">
        <f t="shared" si="8"/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f t="shared" si="9"/>
        <v>13</v>
      </c>
      <c r="Q102" s="42"/>
      <c r="R102" s="43"/>
    </row>
    <row r="103" spans="1:18">
      <c r="A103" s="23" t="s">
        <v>213</v>
      </c>
      <c r="B103" s="23" t="s">
        <v>214</v>
      </c>
      <c r="C103" s="24">
        <v>1</v>
      </c>
      <c r="D103" s="24">
        <v>1</v>
      </c>
      <c r="E103" s="25">
        <v>2.21</v>
      </c>
      <c r="F103" s="25">
        <v>0</v>
      </c>
      <c r="G103" s="25">
        <v>0</v>
      </c>
      <c r="H103" s="25">
        <v>0</v>
      </c>
      <c r="I103" s="25">
        <f t="shared" si="8"/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f t="shared" si="9"/>
        <v>2.21</v>
      </c>
      <c r="Q103" s="42"/>
      <c r="R103" s="43"/>
    </row>
    <row r="104" spans="1:18">
      <c r="A104" s="23" t="s">
        <v>215</v>
      </c>
      <c r="B104" s="23" t="s">
        <v>216</v>
      </c>
      <c r="C104" s="24">
        <v>4</v>
      </c>
      <c r="D104" s="24">
        <v>2</v>
      </c>
      <c r="E104" s="25">
        <v>6.56</v>
      </c>
      <c r="F104" s="25">
        <v>0</v>
      </c>
      <c r="G104" s="25">
        <v>0</v>
      </c>
      <c r="H104" s="25">
        <v>0</v>
      </c>
      <c r="I104" s="25">
        <f t="shared" si="8"/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f t="shared" si="9"/>
        <v>6.56</v>
      </c>
      <c r="Q104" s="42"/>
      <c r="R104" s="43"/>
    </row>
    <row r="105" spans="1:18">
      <c r="A105" s="23" t="s">
        <v>217</v>
      </c>
      <c r="B105" s="23" t="s">
        <v>218</v>
      </c>
      <c r="C105" s="24">
        <v>1</v>
      </c>
      <c r="D105" s="24">
        <v>1</v>
      </c>
      <c r="E105" s="25">
        <v>8.65</v>
      </c>
      <c r="F105" s="25">
        <v>0</v>
      </c>
      <c r="G105" s="25">
        <v>0</v>
      </c>
      <c r="H105" s="25">
        <v>0</v>
      </c>
      <c r="I105" s="25">
        <f t="shared" si="8"/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f t="shared" si="9"/>
        <v>8.65</v>
      </c>
      <c r="Q105" s="42"/>
      <c r="R105" s="43"/>
    </row>
    <row r="106" spans="1:18">
      <c r="A106" s="23" t="s">
        <v>219</v>
      </c>
      <c r="B106" s="23" t="s">
        <v>220</v>
      </c>
      <c r="C106" s="24">
        <v>4</v>
      </c>
      <c r="D106" s="24">
        <v>2</v>
      </c>
      <c r="E106" s="25">
        <v>7.01</v>
      </c>
      <c r="F106" s="25">
        <v>0</v>
      </c>
      <c r="G106" s="25">
        <v>0</v>
      </c>
      <c r="H106" s="25">
        <v>0</v>
      </c>
      <c r="I106" s="25">
        <f t="shared" si="8"/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f t="shared" si="9"/>
        <v>7.01</v>
      </c>
      <c r="Q106" s="42"/>
      <c r="R106" s="43"/>
    </row>
    <row r="107" spans="1:18">
      <c r="A107" s="23" t="s">
        <v>221</v>
      </c>
      <c r="B107" s="23" t="s">
        <v>222</v>
      </c>
      <c r="C107" s="24">
        <v>5</v>
      </c>
      <c r="D107" s="24">
        <v>2</v>
      </c>
      <c r="E107" s="25">
        <v>10.14</v>
      </c>
      <c r="F107" s="25">
        <v>0</v>
      </c>
      <c r="G107" s="25">
        <v>0</v>
      </c>
      <c r="H107" s="25">
        <v>0</v>
      </c>
      <c r="I107" s="25">
        <f t="shared" si="8"/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f t="shared" si="9"/>
        <v>10.14</v>
      </c>
      <c r="Q107" s="42"/>
      <c r="R107" s="43"/>
    </row>
    <row r="108" spans="1:18">
      <c r="A108" s="23" t="s">
        <v>223</v>
      </c>
      <c r="B108" s="23" t="s">
        <v>224</v>
      </c>
      <c r="C108" s="24">
        <v>3</v>
      </c>
      <c r="D108" s="24">
        <v>2</v>
      </c>
      <c r="E108" s="25">
        <v>8.99</v>
      </c>
      <c r="F108" s="25">
        <v>0</v>
      </c>
      <c r="G108" s="25">
        <v>0</v>
      </c>
      <c r="H108" s="25">
        <v>0</v>
      </c>
      <c r="I108" s="25">
        <f t="shared" si="8"/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f t="shared" si="9"/>
        <v>8.99</v>
      </c>
      <c r="Q108" s="42"/>
      <c r="R108" s="43"/>
    </row>
    <row r="109" spans="1:18">
      <c r="A109" s="23" t="s">
        <v>225</v>
      </c>
      <c r="B109" s="23" t="s">
        <v>226</v>
      </c>
      <c r="C109" s="24">
        <v>6</v>
      </c>
      <c r="D109" s="24">
        <v>4</v>
      </c>
      <c r="E109" s="25">
        <v>8.08</v>
      </c>
      <c r="F109" s="25">
        <v>0</v>
      </c>
      <c r="G109" s="25">
        <v>0</v>
      </c>
      <c r="H109" s="25">
        <v>0</v>
      </c>
      <c r="I109" s="25">
        <f t="shared" si="8"/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f t="shared" si="9"/>
        <v>8.08</v>
      </c>
      <c r="Q109" s="42"/>
      <c r="R109" s="43"/>
    </row>
    <row r="110" spans="1:18">
      <c r="A110" s="23" t="s">
        <v>227</v>
      </c>
      <c r="B110" s="23" t="s">
        <v>228</v>
      </c>
      <c r="C110" s="24">
        <v>5</v>
      </c>
      <c r="D110" s="24">
        <v>3</v>
      </c>
      <c r="E110" s="25">
        <v>11.68</v>
      </c>
      <c r="F110" s="25">
        <v>0</v>
      </c>
      <c r="G110" s="25">
        <v>0</v>
      </c>
      <c r="H110" s="25">
        <v>0</v>
      </c>
      <c r="I110" s="25">
        <f t="shared" si="8"/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f t="shared" si="9"/>
        <v>11.68</v>
      </c>
      <c r="Q110" s="42"/>
      <c r="R110" s="43"/>
    </row>
    <row r="111" spans="1:18">
      <c r="A111" s="23" t="s">
        <v>229</v>
      </c>
      <c r="B111" s="23" t="s">
        <v>230</v>
      </c>
      <c r="C111" s="24">
        <v>4</v>
      </c>
      <c r="D111" s="24">
        <v>2</v>
      </c>
      <c r="E111" s="25">
        <v>12.74</v>
      </c>
      <c r="F111" s="25">
        <v>0</v>
      </c>
      <c r="G111" s="25">
        <v>0</v>
      </c>
      <c r="H111" s="25">
        <v>0</v>
      </c>
      <c r="I111" s="25">
        <f t="shared" si="8"/>
        <v>2.3</v>
      </c>
      <c r="J111" s="25">
        <v>0</v>
      </c>
      <c r="K111" s="25">
        <v>0</v>
      </c>
      <c r="L111" s="25">
        <v>0</v>
      </c>
      <c r="M111" s="25">
        <v>2.3</v>
      </c>
      <c r="N111" s="25">
        <v>0</v>
      </c>
      <c r="O111" s="25">
        <v>0</v>
      </c>
      <c r="P111" s="25">
        <f t="shared" si="9"/>
        <v>10.44</v>
      </c>
      <c r="Q111" s="42"/>
      <c r="R111" s="43"/>
    </row>
    <row r="112" spans="1:18">
      <c r="A112" s="23" t="s">
        <v>231</v>
      </c>
      <c r="B112" s="23" t="s">
        <v>232</v>
      </c>
      <c r="C112" s="24">
        <v>3</v>
      </c>
      <c r="D112" s="24">
        <v>2</v>
      </c>
      <c r="E112" s="25">
        <v>6.02</v>
      </c>
      <c r="F112" s="25">
        <v>0</v>
      </c>
      <c r="G112" s="25">
        <v>0</v>
      </c>
      <c r="H112" s="25">
        <v>0</v>
      </c>
      <c r="I112" s="25">
        <f t="shared" si="8"/>
        <v>2.1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2.1</v>
      </c>
      <c r="P112" s="25">
        <f t="shared" si="9"/>
        <v>3.92</v>
      </c>
      <c r="Q112" s="42"/>
      <c r="R112" s="43"/>
    </row>
    <row r="113" spans="1:18">
      <c r="A113" s="23" t="s">
        <v>233</v>
      </c>
      <c r="B113" s="23" t="s">
        <v>234</v>
      </c>
      <c r="C113" s="24">
        <v>3</v>
      </c>
      <c r="D113" s="24">
        <v>2</v>
      </c>
      <c r="E113" s="25">
        <v>6.68</v>
      </c>
      <c r="F113" s="25">
        <v>0</v>
      </c>
      <c r="G113" s="25">
        <v>0</v>
      </c>
      <c r="H113" s="25">
        <v>0</v>
      </c>
      <c r="I113" s="25">
        <f t="shared" si="8"/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f t="shared" si="9"/>
        <v>6.68</v>
      </c>
      <c r="Q113" s="42"/>
      <c r="R113" s="43"/>
    </row>
    <row r="114" spans="1:18">
      <c r="A114" s="23" t="s">
        <v>235</v>
      </c>
      <c r="B114" s="23" t="s">
        <v>236</v>
      </c>
      <c r="C114" s="24">
        <v>2</v>
      </c>
      <c r="D114" s="24">
        <v>2</v>
      </c>
      <c r="E114" s="25">
        <v>5.47</v>
      </c>
      <c r="F114" s="25">
        <v>0</v>
      </c>
      <c r="G114" s="25">
        <v>0</v>
      </c>
      <c r="H114" s="25">
        <v>0</v>
      </c>
      <c r="I114" s="25">
        <f t="shared" si="8"/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f t="shared" si="9"/>
        <v>5.47</v>
      </c>
      <c r="Q114" s="42"/>
      <c r="R114" s="43"/>
    </row>
    <row r="115" spans="1:18">
      <c r="A115" s="23" t="s">
        <v>237</v>
      </c>
      <c r="B115" s="23" t="s">
        <v>238</v>
      </c>
      <c r="C115" s="24">
        <v>4</v>
      </c>
      <c r="D115" s="24">
        <v>2</v>
      </c>
      <c r="E115" s="25">
        <v>3.91</v>
      </c>
      <c r="F115" s="25">
        <v>0</v>
      </c>
      <c r="G115" s="25">
        <v>0</v>
      </c>
      <c r="H115" s="25">
        <v>0</v>
      </c>
      <c r="I115" s="25">
        <f t="shared" si="8"/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f t="shared" si="9"/>
        <v>3.91</v>
      </c>
      <c r="Q115" s="42"/>
      <c r="R115" s="43"/>
    </row>
    <row r="116" spans="1:18">
      <c r="A116" s="23" t="s">
        <v>239</v>
      </c>
      <c r="B116" s="23" t="s">
        <v>240</v>
      </c>
      <c r="C116" s="24">
        <v>3</v>
      </c>
      <c r="D116" s="24">
        <v>3</v>
      </c>
      <c r="E116" s="25">
        <v>3.96</v>
      </c>
      <c r="F116" s="25">
        <v>0</v>
      </c>
      <c r="G116" s="25">
        <v>0</v>
      </c>
      <c r="H116" s="25">
        <v>0</v>
      </c>
      <c r="I116" s="25">
        <f t="shared" si="8"/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f t="shared" si="9"/>
        <v>3.96</v>
      </c>
      <c r="Q116" s="42"/>
      <c r="R116" s="43"/>
    </row>
    <row r="117" spans="1:18">
      <c r="A117" s="23" t="s">
        <v>241</v>
      </c>
      <c r="B117" s="23" t="s">
        <v>242</v>
      </c>
      <c r="C117" s="24">
        <v>4</v>
      </c>
      <c r="D117" s="24">
        <v>2</v>
      </c>
      <c r="E117" s="25">
        <v>6.41</v>
      </c>
      <c r="F117" s="25">
        <v>0</v>
      </c>
      <c r="G117" s="25">
        <v>0</v>
      </c>
      <c r="H117" s="25">
        <v>0</v>
      </c>
      <c r="I117" s="25">
        <f t="shared" si="8"/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f t="shared" si="9"/>
        <v>6.41</v>
      </c>
      <c r="Q117" s="42"/>
      <c r="R117" s="43"/>
    </row>
    <row r="118" spans="1:18">
      <c r="A118" s="23" t="s">
        <v>243</v>
      </c>
      <c r="B118" s="23" t="s">
        <v>244</v>
      </c>
      <c r="C118" s="24">
        <v>1</v>
      </c>
      <c r="D118" s="24">
        <v>1</v>
      </c>
      <c r="E118" s="25">
        <v>8.89</v>
      </c>
      <c r="F118" s="25">
        <v>0</v>
      </c>
      <c r="G118" s="25">
        <v>0</v>
      </c>
      <c r="H118" s="25">
        <v>0</v>
      </c>
      <c r="I118" s="25">
        <f t="shared" si="8"/>
        <v>0.7</v>
      </c>
      <c r="J118" s="25">
        <v>0</v>
      </c>
      <c r="K118" s="25">
        <v>0</v>
      </c>
      <c r="L118" s="25">
        <v>0</v>
      </c>
      <c r="M118" s="25">
        <v>0.7</v>
      </c>
      <c r="N118" s="25">
        <v>0</v>
      </c>
      <c r="O118" s="25">
        <v>0</v>
      </c>
      <c r="P118" s="25">
        <f t="shared" si="9"/>
        <v>8.19</v>
      </c>
      <c r="Q118" s="42"/>
      <c r="R118" s="43"/>
    </row>
    <row r="119" spans="1:18">
      <c r="A119" s="23" t="s">
        <v>245</v>
      </c>
      <c r="B119" s="23" t="s">
        <v>246</v>
      </c>
      <c r="C119" s="24">
        <v>5</v>
      </c>
      <c r="D119" s="24">
        <v>2</v>
      </c>
      <c r="E119" s="25">
        <v>11.57</v>
      </c>
      <c r="F119" s="25">
        <v>0</v>
      </c>
      <c r="G119" s="25">
        <v>0</v>
      </c>
      <c r="H119" s="25">
        <v>0</v>
      </c>
      <c r="I119" s="25">
        <f t="shared" si="8"/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f t="shared" si="9"/>
        <v>11.57</v>
      </c>
      <c r="Q119" s="42"/>
      <c r="R119" s="43"/>
    </row>
    <row r="120" spans="1:18">
      <c r="A120" s="23" t="s">
        <v>247</v>
      </c>
      <c r="B120" s="23" t="s">
        <v>248</v>
      </c>
      <c r="C120" s="24">
        <v>4</v>
      </c>
      <c r="D120" s="24">
        <v>2</v>
      </c>
      <c r="E120" s="25">
        <v>5.14</v>
      </c>
      <c r="F120" s="25">
        <v>0</v>
      </c>
      <c r="G120" s="25">
        <v>0</v>
      </c>
      <c r="H120" s="25">
        <v>0</v>
      </c>
      <c r="I120" s="25">
        <f t="shared" si="8"/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f t="shared" si="9"/>
        <v>5.14</v>
      </c>
      <c r="Q120" s="42"/>
      <c r="R120" s="43"/>
    </row>
    <row r="121" spans="1:18">
      <c r="A121" s="23" t="s">
        <v>249</v>
      </c>
      <c r="B121" s="23" t="s">
        <v>250</v>
      </c>
      <c r="C121" s="24">
        <v>5</v>
      </c>
      <c r="D121" s="24">
        <v>4</v>
      </c>
      <c r="E121" s="25">
        <v>5.92</v>
      </c>
      <c r="F121" s="25">
        <v>0</v>
      </c>
      <c r="G121" s="25">
        <v>0</v>
      </c>
      <c r="H121" s="25">
        <v>0</v>
      </c>
      <c r="I121" s="25">
        <f t="shared" si="8"/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f t="shared" si="9"/>
        <v>5.92</v>
      </c>
      <c r="Q121" s="42"/>
      <c r="R121" s="43"/>
    </row>
    <row r="122" spans="1:18">
      <c r="A122" s="23" t="s">
        <v>251</v>
      </c>
      <c r="B122" s="23" t="s">
        <v>252</v>
      </c>
      <c r="C122" s="24">
        <v>8</v>
      </c>
      <c r="D122" s="24">
        <v>3</v>
      </c>
      <c r="E122" s="25">
        <v>9.24</v>
      </c>
      <c r="F122" s="25">
        <v>0</v>
      </c>
      <c r="G122" s="25">
        <v>0</v>
      </c>
      <c r="H122" s="25">
        <v>0</v>
      </c>
      <c r="I122" s="25">
        <f t="shared" si="8"/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f t="shared" si="9"/>
        <v>9.24</v>
      </c>
      <c r="Q122" s="42"/>
      <c r="R122" s="43"/>
    </row>
    <row r="123" spans="1:18">
      <c r="A123" s="23" t="s">
        <v>253</v>
      </c>
      <c r="B123" s="23" t="s">
        <v>254</v>
      </c>
      <c r="C123" s="24">
        <v>5</v>
      </c>
      <c r="D123" s="24">
        <v>3</v>
      </c>
      <c r="E123" s="25">
        <v>7.95</v>
      </c>
      <c r="F123" s="25">
        <v>0</v>
      </c>
      <c r="G123" s="25">
        <v>0</v>
      </c>
      <c r="H123" s="25">
        <v>0</v>
      </c>
      <c r="I123" s="25">
        <f t="shared" si="8"/>
        <v>1.04</v>
      </c>
      <c r="J123" s="25">
        <v>0</v>
      </c>
      <c r="K123" s="25">
        <v>0</v>
      </c>
      <c r="L123" s="25">
        <v>0</v>
      </c>
      <c r="M123" s="25">
        <v>1.04</v>
      </c>
      <c r="N123" s="25">
        <v>0</v>
      </c>
      <c r="O123" s="25">
        <v>0</v>
      </c>
      <c r="P123" s="25">
        <f t="shared" si="9"/>
        <v>6.91</v>
      </c>
      <c r="Q123" s="42"/>
      <c r="R123" s="43"/>
    </row>
    <row r="124" spans="1:18">
      <c r="A124" s="23" t="s">
        <v>255</v>
      </c>
      <c r="B124" s="23" t="s">
        <v>256</v>
      </c>
      <c r="C124" s="24">
        <v>6</v>
      </c>
      <c r="D124" s="24">
        <v>2</v>
      </c>
      <c r="E124" s="25">
        <v>9.12</v>
      </c>
      <c r="F124" s="25">
        <v>0</v>
      </c>
      <c r="G124" s="25">
        <v>0</v>
      </c>
      <c r="H124" s="25">
        <v>0</v>
      </c>
      <c r="I124" s="25">
        <f t="shared" si="8"/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f t="shared" si="9"/>
        <v>9.12</v>
      </c>
      <c r="Q124" s="42"/>
      <c r="R124" s="43"/>
    </row>
    <row r="125" spans="1:18">
      <c r="A125" s="23" t="s">
        <v>257</v>
      </c>
      <c r="B125" s="23" t="s">
        <v>258</v>
      </c>
      <c r="C125" s="24">
        <v>6</v>
      </c>
      <c r="D125" s="24">
        <v>3</v>
      </c>
      <c r="E125" s="25">
        <v>9.65</v>
      </c>
      <c r="F125" s="25">
        <v>0</v>
      </c>
      <c r="G125" s="25">
        <v>0</v>
      </c>
      <c r="H125" s="25">
        <v>0</v>
      </c>
      <c r="I125" s="25">
        <f t="shared" si="8"/>
        <v>2.5</v>
      </c>
      <c r="J125" s="25">
        <v>0</v>
      </c>
      <c r="K125" s="25">
        <v>0</v>
      </c>
      <c r="L125" s="25">
        <v>0</v>
      </c>
      <c r="M125" s="25">
        <v>2.5</v>
      </c>
      <c r="N125" s="25">
        <v>0</v>
      </c>
      <c r="O125" s="25">
        <v>0</v>
      </c>
      <c r="P125" s="25">
        <f t="shared" si="9"/>
        <v>7.15</v>
      </c>
      <c r="Q125" s="42"/>
      <c r="R125" s="43"/>
    </row>
    <row r="126" spans="1:18">
      <c r="A126" s="23" t="s">
        <v>259</v>
      </c>
      <c r="B126" s="23" t="s">
        <v>260</v>
      </c>
      <c r="C126" s="24">
        <v>6</v>
      </c>
      <c r="D126" s="24">
        <v>2</v>
      </c>
      <c r="E126" s="25">
        <v>7.06</v>
      </c>
      <c r="F126" s="25">
        <v>0</v>
      </c>
      <c r="G126" s="25">
        <v>0</v>
      </c>
      <c r="H126" s="25">
        <v>0</v>
      </c>
      <c r="I126" s="25">
        <f t="shared" si="8"/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f t="shared" si="9"/>
        <v>7.06</v>
      </c>
      <c r="Q126" s="42"/>
      <c r="R126" s="43"/>
    </row>
    <row r="127" spans="1:18">
      <c r="A127" s="26" t="s">
        <v>261</v>
      </c>
      <c r="B127" s="26" t="s">
        <v>262</v>
      </c>
      <c r="C127" s="27">
        <v>3</v>
      </c>
      <c r="D127" s="27">
        <v>2</v>
      </c>
      <c r="E127" s="28">
        <v>7.58</v>
      </c>
      <c r="F127" s="28">
        <v>0</v>
      </c>
      <c r="G127" s="28">
        <v>4.07</v>
      </c>
      <c r="H127" s="28">
        <v>0</v>
      </c>
      <c r="I127" s="28">
        <f t="shared" si="8"/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f t="shared" si="9"/>
        <v>11.65</v>
      </c>
      <c r="Q127" s="44" t="s">
        <v>263</v>
      </c>
      <c r="R127" s="45"/>
    </row>
    <row r="128" spans="1:18">
      <c r="A128" s="26" t="s">
        <v>264</v>
      </c>
      <c r="B128" s="26" t="s">
        <v>265</v>
      </c>
      <c r="C128" s="27">
        <v>1</v>
      </c>
      <c r="D128" s="27">
        <v>0</v>
      </c>
      <c r="E128" s="28">
        <v>4.07</v>
      </c>
      <c r="F128" s="28">
        <v>0</v>
      </c>
      <c r="G128" s="28">
        <v>0</v>
      </c>
      <c r="H128" s="28">
        <v>4.07</v>
      </c>
      <c r="I128" s="28">
        <f t="shared" si="8"/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f t="shared" si="9"/>
        <v>0</v>
      </c>
      <c r="Q128" s="44" t="s">
        <v>266</v>
      </c>
      <c r="R128" s="45"/>
    </row>
    <row r="129" spans="1:18">
      <c r="A129" s="23" t="s">
        <v>267</v>
      </c>
      <c r="B129" s="23" t="s">
        <v>268</v>
      </c>
      <c r="C129" s="24">
        <v>2</v>
      </c>
      <c r="D129" s="24">
        <v>1</v>
      </c>
      <c r="E129" s="25">
        <v>7.76</v>
      </c>
      <c r="F129" s="25">
        <v>0</v>
      </c>
      <c r="G129" s="25">
        <v>0</v>
      </c>
      <c r="H129" s="25">
        <v>0</v>
      </c>
      <c r="I129" s="25">
        <f t="shared" si="8"/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f t="shared" si="9"/>
        <v>7.76</v>
      </c>
      <c r="Q129" s="42"/>
      <c r="R129" s="43"/>
    </row>
    <row r="130" spans="1:18">
      <c r="A130" s="23" t="s">
        <v>269</v>
      </c>
      <c r="B130" s="23" t="s">
        <v>270</v>
      </c>
      <c r="C130" s="24">
        <v>5</v>
      </c>
      <c r="D130" s="24">
        <v>2</v>
      </c>
      <c r="E130" s="25">
        <v>8.8</v>
      </c>
      <c r="F130" s="25">
        <v>0</v>
      </c>
      <c r="G130" s="25">
        <v>0</v>
      </c>
      <c r="H130" s="25">
        <v>0</v>
      </c>
      <c r="I130" s="25">
        <f t="shared" si="8"/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f t="shared" si="9"/>
        <v>8.8</v>
      </c>
      <c r="Q130" s="42"/>
      <c r="R130" s="43"/>
    </row>
    <row r="131" spans="1:18">
      <c r="A131" s="23" t="s">
        <v>271</v>
      </c>
      <c r="B131" s="23" t="s">
        <v>272</v>
      </c>
      <c r="C131" s="24">
        <v>1</v>
      </c>
      <c r="D131" s="24">
        <v>1</v>
      </c>
      <c r="E131" s="25">
        <v>2.77</v>
      </c>
      <c r="F131" s="25">
        <v>0</v>
      </c>
      <c r="G131" s="25">
        <v>0</v>
      </c>
      <c r="H131" s="25">
        <v>0</v>
      </c>
      <c r="I131" s="25">
        <f t="shared" si="8"/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f t="shared" si="9"/>
        <v>2.77</v>
      </c>
      <c r="Q131" s="42"/>
      <c r="R131" s="43"/>
    </row>
    <row r="132" spans="1:18">
      <c r="A132" s="23" t="s">
        <v>273</v>
      </c>
      <c r="B132" s="23" t="s">
        <v>274</v>
      </c>
      <c r="C132" s="24">
        <v>6</v>
      </c>
      <c r="D132" s="24">
        <v>2</v>
      </c>
      <c r="E132" s="25">
        <v>11.07</v>
      </c>
      <c r="F132" s="25">
        <v>0</v>
      </c>
      <c r="G132" s="25">
        <v>0</v>
      </c>
      <c r="H132" s="25">
        <v>0</v>
      </c>
      <c r="I132" s="25">
        <f t="shared" si="8"/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f t="shared" si="9"/>
        <v>11.07</v>
      </c>
      <c r="Q132" s="42"/>
      <c r="R132" s="43"/>
    </row>
    <row r="133" spans="1:18">
      <c r="A133" s="23" t="s">
        <v>275</v>
      </c>
      <c r="B133" s="23" t="s">
        <v>276</v>
      </c>
      <c r="C133" s="24">
        <v>4</v>
      </c>
      <c r="D133" s="24">
        <v>2</v>
      </c>
      <c r="E133" s="25">
        <v>5.1</v>
      </c>
      <c r="F133" s="25">
        <v>0</v>
      </c>
      <c r="G133" s="25">
        <v>0</v>
      </c>
      <c r="H133" s="25">
        <v>0</v>
      </c>
      <c r="I133" s="25">
        <f t="shared" si="8"/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f t="shared" si="9"/>
        <v>5.1</v>
      </c>
      <c r="Q133" s="42"/>
      <c r="R133" s="43"/>
    </row>
    <row r="134" spans="1:18">
      <c r="A134" s="29"/>
      <c r="B134" s="29" t="s">
        <v>277</v>
      </c>
      <c r="C134" s="30">
        <f>SUM(C135:C185)</f>
        <v>246</v>
      </c>
      <c r="D134" s="30">
        <f>SUM(D135:D185)</f>
        <v>122</v>
      </c>
      <c r="E134" s="34">
        <f t="shared" ref="E134:P134" si="10">SUM(E135:E185)</f>
        <v>371.53</v>
      </c>
      <c r="F134" s="34">
        <f t="shared" si="10"/>
        <v>0</v>
      </c>
      <c r="G134" s="34">
        <f t="shared" si="10"/>
        <v>0</v>
      </c>
      <c r="H134" s="34">
        <f t="shared" si="10"/>
        <v>0</v>
      </c>
      <c r="I134" s="34">
        <f t="shared" si="10"/>
        <v>53.31</v>
      </c>
      <c r="J134" s="34">
        <f t="shared" si="10"/>
        <v>0</v>
      </c>
      <c r="K134" s="34">
        <f t="shared" si="10"/>
        <v>2.86</v>
      </c>
      <c r="L134" s="34">
        <f t="shared" si="10"/>
        <v>0</v>
      </c>
      <c r="M134" s="34">
        <f t="shared" si="10"/>
        <v>30.32</v>
      </c>
      <c r="N134" s="34">
        <f t="shared" si="10"/>
        <v>20.13</v>
      </c>
      <c r="O134" s="34">
        <f t="shared" si="10"/>
        <v>0</v>
      </c>
      <c r="P134" s="34">
        <f t="shared" si="10"/>
        <v>318.22</v>
      </c>
      <c r="Q134" s="46"/>
      <c r="R134" s="47"/>
    </row>
    <row r="135" spans="1:18">
      <c r="A135" s="48" t="s">
        <v>278</v>
      </c>
      <c r="B135" s="48" t="s">
        <v>279</v>
      </c>
      <c r="C135" s="49">
        <v>2</v>
      </c>
      <c r="D135" s="49">
        <v>2</v>
      </c>
      <c r="E135" s="50">
        <v>6.54</v>
      </c>
      <c r="F135" s="50">
        <v>0</v>
      </c>
      <c r="G135" s="50">
        <v>0</v>
      </c>
      <c r="H135" s="50">
        <v>0</v>
      </c>
      <c r="I135" s="50">
        <f t="shared" ref="I135:I185" si="11">SUM(J135:O135)</f>
        <v>2.94</v>
      </c>
      <c r="J135" s="50">
        <v>0</v>
      </c>
      <c r="K135" s="50">
        <v>0</v>
      </c>
      <c r="L135" s="50">
        <v>0</v>
      </c>
      <c r="M135" s="50">
        <v>0</v>
      </c>
      <c r="N135" s="50">
        <v>2.94</v>
      </c>
      <c r="O135" s="50">
        <v>0</v>
      </c>
      <c r="P135" s="50">
        <f t="shared" ref="P135:P185" si="12">E135+F135+G135-H135-I135</f>
        <v>3.6</v>
      </c>
      <c r="Q135" s="51"/>
      <c r="R135" s="52"/>
    </row>
    <row r="136" spans="1:18">
      <c r="A136" s="23" t="s">
        <v>280</v>
      </c>
      <c r="B136" s="23" t="s">
        <v>281</v>
      </c>
      <c r="C136" s="24">
        <v>6</v>
      </c>
      <c r="D136" s="24">
        <v>2</v>
      </c>
      <c r="E136" s="25">
        <v>10.5</v>
      </c>
      <c r="F136" s="25">
        <v>0</v>
      </c>
      <c r="G136" s="25">
        <v>0</v>
      </c>
      <c r="H136" s="25">
        <v>0</v>
      </c>
      <c r="I136" s="25">
        <f t="shared" si="11"/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f t="shared" si="12"/>
        <v>10.5</v>
      </c>
      <c r="Q136" s="42"/>
      <c r="R136" s="43"/>
    </row>
    <row r="137" spans="1:18">
      <c r="A137" s="23" t="s">
        <v>282</v>
      </c>
      <c r="B137" s="23" t="s">
        <v>283</v>
      </c>
      <c r="C137" s="24">
        <v>6</v>
      </c>
      <c r="D137" s="24">
        <v>3</v>
      </c>
      <c r="E137" s="25">
        <v>4.65</v>
      </c>
      <c r="F137" s="25">
        <v>0</v>
      </c>
      <c r="G137" s="25">
        <v>0</v>
      </c>
      <c r="H137" s="25">
        <v>0</v>
      </c>
      <c r="I137" s="25">
        <f t="shared" si="11"/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f t="shared" si="12"/>
        <v>4.65</v>
      </c>
      <c r="Q137" s="42"/>
      <c r="R137" s="43"/>
    </row>
    <row r="138" spans="1:18">
      <c r="A138" s="23" t="s">
        <v>284</v>
      </c>
      <c r="B138" s="23" t="s">
        <v>285</v>
      </c>
      <c r="C138" s="24">
        <v>9</v>
      </c>
      <c r="D138" s="24">
        <v>4</v>
      </c>
      <c r="E138" s="25">
        <v>13.51</v>
      </c>
      <c r="F138" s="25">
        <v>0</v>
      </c>
      <c r="G138" s="25">
        <v>0</v>
      </c>
      <c r="H138" s="25">
        <v>0</v>
      </c>
      <c r="I138" s="25">
        <f t="shared" si="11"/>
        <v>5.5</v>
      </c>
      <c r="J138" s="25">
        <v>0</v>
      </c>
      <c r="K138" s="25">
        <v>0</v>
      </c>
      <c r="L138" s="25">
        <v>0</v>
      </c>
      <c r="M138" s="25">
        <v>0</v>
      </c>
      <c r="N138" s="25">
        <f>2.59+2.91</f>
        <v>5.5</v>
      </c>
      <c r="O138" s="25">
        <v>0</v>
      </c>
      <c r="P138" s="25">
        <f t="shared" si="12"/>
        <v>8.01</v>
      </c>
      <c r="Q138" s="42"/>
      <c r="R138" s="43"/>
    </row>
    <row r="139" spans="1:18">
      <c r="A139" s="23" t="s">
        <v>286</v>
      </c>
      <c r="B139" s="23" t="s">
        <v>287</v>
      </c>
      <c r="C139" s="24">
        <v>4</v>
      </c>
      <c r="D139" s="24">
        <v>2</v>
      </c>
      <c r="E139" s="25">
        <v>8.2</v>
      </c>
      <c r="F139" s="25">
        <v>0</v>
      </c>
      <c r="G139" s="25">
        <v>0</v>
      </c>
      <c r="H139" s="25">
        <v>0</v>
      </c>
      <c r="I139" s="25">
        <f t="shared" si="11"/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f t="shared" si="12"/>
        <v>8.2</v>
      </c>
      <c r="Q139" s="42"/>
      <c r="R139" s="43"/>
    </row>
    <row r="140" spans="1:18">
      <c r="A140" s="23" t="s">
        <v>288</v>
      </c>
      <c r="B140" s="23" t="s">
        <v>289</v>
      </c>
      <c r="C140" s="24">
        <v>4</v>
      </c>
      <c r="D140" s="24">
        <v>2</v>
      </c>
      <c r="E140" s="25">
        <v>6.03</v>
      </c>
      <c r="F140" s="25">
        <v>0</v>
      </c>
      <c r="G140" s="25">
        <v>0</v>
      </c>
      <c r="H140" s="25">
        <v>0</v>
      </c>
      <c r="I140" s="25">
        <f t="shared" si="11"/>
        <v>2.66</v>
      </c>
      <c r="J140" s="25">
        <v>0</v>
      </c>
      <c r="K140" s="25">
        <v>0</v>
      </c>
      <c r="L140" s="25">
        <v>0</v>
      </c>
      <c r="M140" s="25">
        <f>1.4+1.26</f>
        <v>2.66</v>
      </c>
      <c r="N140" s="25">
        <v>0</v>
      </c>
      <c r="O140" s="25">
        <v>0</v>
      </c>
      <c r="P140" s="25">
        <f t="shared" si="12"/>
        <v>3.37</v>
      </c>
      <c r="Q140" s="42"/>
      <c r="R140" s="43"/>
    </row>
    <row r="141" spans="1:18">
      <c r="A141" s="23" t="s">
        <v>290</v>
      </c>
      <c r="B141" s="23" t="s">
        <v>291</v>
      </c>
      <c r="C141" s="24">
        <v>5</v>
      </c>
      <c r="D141" s="24">
        <v>2</v>
      </c>
      <c r="E141" s="25">
        <v>6</v>
      </c>
      <c r="F141" s="25">
        <v>0</v>
      </c>
      <c r="G141" s="25">
        <v>0</v>
      </c>
      <c r="H141" s="25">
        <v>0</v>
      </c>
      <c r="I141" s="25">
        <f t="shared" si="11"/>
        <v>3.13</v>
      </c>
      <c r="J141" s="25">
        <v>0</v>
      </c>
      <c r="K141" s="25">
        <v>0</v>
      </c>
      <c r="L141" s="25">
        <v>0</v>
      </c>
      <c r="M141" s="25">
        <f>0.38+1.42</f>
        <v>1.8</v>
      </c>
      <c r="N141" s="25">
        <v>1.33</v>
      </c>
      <c r="O141" s="25">
        <v>0</v>
      </c>
      <c r="P141" s="25">
        <f t="shared" si="12"/>
        <v>2.87</v>
      </c>
      <c r="Q141" s="42"/>
      <c r="R141" s="43"/>
    </row>
    <row r="142" spans="1:18">
      <c r="A142" s="23" t="s">
        <v>292</v>
      </c>
      <c r="B142" s="23" t="s">
        <v>293</v>
      </c>
      <c r="C142" s="24">
        <v>7</v>
      </c>
      <c r="D142" s="24">
        <v>4</v>
      </c>
      <c r="E142" s="25">
        <v>10.13</v>
      </c>
      <c r="F142" s="25">
        <v>0</v>
      </c>
      <c r="G142" s="25">
        <v>0</v>
      </c>
      <c r="H142" s="25">
        <v>0</v>
      </c>
      <c r="I142" s="25">
        <f t="shared" si="11"/>
        <v>3.76</v>
      </c>
      <c r="J142" s="25">
        <v>0</v>
      </c>
      <c r="K142" s="25">
        <v>0</v>
      </c>
      <c r="L142" s="25">
        <v>0</v>
      </c>
      <c r="M142" s="25">
        <v>0</v>
      </c>
      <c r="N142" s="25">
        <v>3.76</v>
      </c>
      <c r="O142" s="25">
        <v>0</v>
      </c>
      <c r="P142" s="25">
        <f t="shared" si="12"/>
        <v>6.37</v>
      </c>
      <c r="Q142" s="42"/>
      <c r="R142" s="43"/>
    </row>
    <row r="143" spans="1:18">
      <c r="A143" s="23" t="s">
        <v>294</v>
      </c>
      <c r="B143" s="23" t="s">
        <v>295</v>
      </c>
      <c r="C143" s="24">
        <v>3</v>
      </c>
      <c r="D143" s="24">
        <v>2</v>
      </c>
      <c r="E143" s="25">
        <v>10.38</v>
      </c>
      <c r="F143" s="25">
        <v>0</v>
      </c>
      <c r="G143" s="25">
        <v>0</v>
      </c>
      <c r="H143" s="25">
        <v>0</v>
      </c>
      <c r="I143" s="25">
        <f t="shared" si="11"/>
        <v>5.32</v>
      </c>
      <c r="J143" s="25">
        <v>0</v>
      </c>
      <c r="K143" s="25">
        <v>0</v>
      </c>
      <c r="L143" s="25">
        <v>0</v>
      </c>
      <c r="M143" s="25">
        <v>1.82</v>
      </c>
      <c r="N143" s="25">
        <f>2.1+1.4</f>
        <v>3.5</v>
      </c>
      <c r="O143" s="25">
        <v>0</v>
      </c>
      <c r="P143" s="25">
        <f t="shared" si="12"/>
        <v>5.06</v>
      </c>
      <c r="Q143" s="42"/>
      <c r="R143" s="43"/>
    </row>
    <row r="144" spans="1:18">
      <c r="A144" s="23" t="s">
        <v>296</v>
      </c>
      <c r="B144" s="23" t="s">
        <v>297</v>
      </c>
      <c r="C144" s="24">
        <v>8</v>
      </c>
      <c r="D144" s="24">
        <v>4</v>
      </c>
      <c r="E144" s="25">
        <v>16.09</v>
      </c>
      <c r="F144" s="25">
        <v>0</v>
      </c>
      <c r="G144" s="25">
        <v>0</v>
      </c>
      <c r="H144" s="25">
        <v>0</v>
      </c>
      <c r="I144" s="25">
        <f t="shared" si="11"/>
        <v>5.44</v>
      </c>
      <c r="J144" s="25">
        <v>0</v>
      </c>
      <c r="K144" s="25">
        <v>0</v>
      </c>
      <c r="L144" s="25">
        <v>0</v>
      </c>
      <c r="M144" s="25">
        <f>2.99+2.45</f>
        <v>5.44</v>
      </c>
      <c r="N144" s="25">
        <v>0</v>
      </c>
      <c r="O144" s="25">
        <v>0</v>
      </c>
      <c r="P144" s="25">
        <f t="shared" si="12"/>
        <v>10.65</v>
      </c>
      <c r="Q144" s="42"/>
      <c r="R144" s="43"/>
    </row>
    <row r="145" spans="1:18">
      <c r="A145" s="23" t="s">
        <v>298</v>
      </c>
      <c r="B145" s="23" t="s">
        <v>299</v>
      </c>
      <c r="C145" s="24">
        <v>4</v>
      </c>
      <c r="D145" s="24">
        <v>2</v>
      </c>
      <c r="E145" s="25">
        <v>9.78</v>
      </c>
      <c r="F145" s="25">
        <v>0</v>
      </c>
      <c r="G145" s="25">
        <v>0</v>
      </c>
      <c r="H145" s="25">
        <v>0</v>
      </c>
      <c r="I145" s="25">
        <f t="shared" si="11"/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f t="shared" si="12"/>
        <v>9.78</v>
      </c>
      <c r="Q145" s="42"/>
      <c r="R145" s="43"/>
    </row>
    <row r="146" spans="1:18">
      <c r="A146" s="23" t="s">
        <v>300</v>
      </c>
      <c r="B146" s="23" t="s">
        <v>301</v>
      </c>
      <c r="C146" s="24">
        <v>4</v>
      </c>
      <c r="D146" s="24">
        <v>2</v>
      </c>
      <c r="E146" s="25">
        <v>9.38</v>
      </c>
      <c r="F146" s="25">
        <v>0</v>
      </c>
      <c r="G146" s="25">
        <v>0</v>
      </c>
      <c r="H146" s="25">
        <v>0</v>
      </c>
      <c r="I146" s="25">
        <f t="shared" si="11"/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f t="shared" si="12"/>
        <v>9.38</v>
      </c>
      <c r="Q146" s="42"/>
      <c r="R146" s="43"/>
    </row>
    <row r="147" spans="1:18">
      <c r="A147" s="23" t="s">
        <v>302</v>
      </c>
      <c r="B147" s="23" t="s">
        <v>303</v>
      </c>
      <c r="C147" s="24">
        <v>5</v>
      </c>
      <c r="D147" s="24">
        <v>4</v>
      </c>
      <c r="E147" s="25">
        <v>8.64</v>
      </c>
      <c r="F147" s="25">
        <v>0</v>
      </c>
      <c r="G147" s="25">
        <v>0</v>
      </c>
      <c r="H147" s="25">
        <v>0</v>
      </c>
      <c r="I147" s="25">
        <f t="shared" si="11"/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f t="shared" si="12"/>
        <v>8.64</v>
      </c>
      <c r="Q147" s="42"/>
      <c r="R147" s="43"/>
    </row>
    <row r="148" spans="1:18">
      <c r="A148" s="23" t="s">
        <v>304</v>
      </c>
      <c r="B148" s="23" t="s">
        <v>305</v>
      </c>
      <c r="C148" s="24">
        <v>7</v>
      </c>
      <c r="D148" s="24">
        <v>2</v>
      </c>
      <c r="E148" s="25">
        <v>6.68</v>
      </c>
      <c r="F148" s="25">
        <v>0</v>
      </c>
      <c r="G148" s="25">
        <v>0</v>
      </c>
      <c r="H148" s="25">
        <v>0</v>
      </c>
      <c r="I148" s="25">
        <f t="shared" si="11"/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f t="shared" si="12"/>
        <v>6.68</v>
      </c>
      <c r="Q148" s="42"/>
      <c r="R148" s="43"/>
    </row>
    <row r="149" spans="1:18">
      <c r="A149" s="23" t="s">
        <v>306</v>
      </c>
      <c r="B149" s="23" t="s">
        <v>307</v>
      </c>
      <c r="C149" s="24">
        <v>6</v>
      </c>
      <c r="D149" s="24">
        <v>2</v>
      </c>
      <c r="E149" s="25">
        <v>2.29</v>
      </c>
      <c r="F149" s="25">
        <v>0</v>
      </c>
      <c r="G149" s="25">
        <v>0</v>
      </c>
      <c r="H149" s="25">
        <v>0</v>
      </c>
      <c r="I149" s="25">
        <f t="shared" si="11"/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f t="shared" si="12"/>
        <v>2.29</v>
      </c>
      <c r="Q149" s="42"/>
      <c r="R149" s="43"/>
    </row>
    <row r="150" spans="1:18">
      <c r="A150" s="23" t="s">
        <v>308</v>
      </c>
      <c r="B150" s="23" t="s">
        <v>309</v>
      </c>
      <c r="C150" s="24">
        <v>5</v>
      </c>
      <c r="D150" s="24">
        <v>3</v>
      </c>
      <c r="E150" s="25">
        <v>6.17</v>
      </c>
      <c r="F150" s="25">
        <v>0</v>
      </c>
      <c r="G150" s="25">
        <v>0</v>
      </c>
      <c r="H150" s="25">
        <v>0</v>
      </c>
      <c r="I150" s="25">
        <f t="shared" si="11"/>
        <v>3.1</v>
      </c>
      <c r="J150" s="25">
        <v>0</v>
      </c>
      <c r="K150" s="25">
        <v>0</v>
      </c>
      <c r="L150" s="25">
        <v>0</v>
      </c>
      <c r="M150" s="25">
        <v>0</v>
      </c>
      <c r="N150" s="25">
        <v>3.1</v>
      </c>
      <c r="O150" s="25">
        <v>0</v>
      </c>
      <c r="P150" s="25">
        <f t="shared" si="12"/>
        <v>3.07</v>
      </c>
      <c r="Q150" s="42"/>
      <c r="R150" s="43"/>
    </row>
    <row r="151" spans="1:18">
      <c r="A151" s="23" t="s">
        <v>310</v>
      </c>
      <c r="B151" s="23" t="s">
        <v>311</v>
      </c>
      <c r="C151" s="24">
        <v>4</v>
      </c>
      <c r="D151" s="24">
        <v>2</v>
      </c>
      <c r="E151" s="25">
        <v>4.81</v>
      </c>
      <c r="F151" s="25">
        <v>0</v>
      </c>
      <c r="G151" s="25">
        <v>0</v>
      </c>
      <c r="H151" s="25">
        <v>0</v>
      </c>
      <c r="I151" s="25">
        <f t="shared" si="11"/>
        <v>3.73</v>
      </c>
      <c r="J151" s="25">
        <v>0</v>
      </c>
      <c r="K151" s="25">
        <v>2.86</v>
      </c>
      <c r="L151" s="25">
        <v>0</v>
      </c>
      <c r="M151" s="25">
        <v>0.87</v>
      </c>
      <c r="N151" s="25">
        <v>0</v>
      </c>
      <c r="O151" s="25">
        <v>0</v>
      </c>
      <c r="P151" s="25">
        <f t="shared" si="12"/>
        <v>1.08</v>
      </c>
      <c r="Q151" s="42"/>
      <c r="R151" s="43"/>
    </row>
    <row r="152" spans="1:18">
      <c r="A152" s="23" t="s">
        <v>312</v>
      </c>
      <c r="B152" s="23" t="s">
        <v>313</v>
      </c>
      <c r="C152" s="24">
        <v>4</v>
      </c>
      <c r="D152" s="24">
        <v>2</v>
      </c>
      <c r="E152" s="25">
        <v>7.75</v>
      </c>
      <c r="F152" s="25">
        <v>0</v>
      </c>
      <c r="G152" s="25">
        <v>0</v>
      </c>
      <c r="H152" s="25">
        <v>0</v>
      </c>
      <c r="I152" s="25">
        <f t="shared" si="11"/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f t="shared" si="12"/>
        <v>7.75</v>
      </c>
      <c r="Q152" s="42"/>
      <c r="R152" s="43"/>
    </row>
    <row r="153" spans="1:18">
      <c r="A153" s="23" t="s">
        <v>314</v>
      </c>
      <c r="B153" s="23" t="s">
        <v>315</v>
      </c>
      <c r="C153" s="24">
        <v>8</v>
      </c>
      <c r="D153" s="24">
        <v>4</v>
      </c>
      <c r="E153" s="25">
        <v>8.98</v>
      </c>
      <c r="F153" s="25">
        <v>0</v>
      </c>
      <c r="G153" s="25">
        <v>0</v>
      </c>
      <c r="H153" s="25">
        <v>0</v>
      </c>
      <c r="I153" s="25">
        <f t="shared" si="11"/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f t="shared" si="12"/>
        <v>8.98</v>
      </c>
      <c r="Q153" s="42"/>
      <c r="R153" s="43"/>
    </row>
    <row r="154" spans="1:18">
      <c r="A154" s="23" t="s">
        <v>316</v>
      </c>
      <c r="B154" s="23" t="s">
        <v>317</v>
      </c>
      <c r="C154" s="24">
        <v>5</v>
      </c>
      <c r="D154" s="24">
        <v>2</v>
      </c>
      <c r="E154" s="25">
        <v>6.69</v>
      </c>
      <c r="F154" s="25">
        <v>0</v>
      </c>
      <c r="G154" s="25">
        <v>0</v>
      </c>
      <c r="H154" s="25">
        <v>0</v>
      </c>
      <c r="I154" s="25">
        <f t="shared" si="11"/>
        <v>0.4</v>
      </c>
      <c r="J154" s="25">
        <v>0</v>
      </c>
      <c r="K154" s="25">
        <v>0</v>
      </c>
      <c r="L154" s="25">
        <v>0</v>
      </c>
      <c r="M154" s="25">
        <v>0.4</v>
      </c>
      <c r="N154" s="25">
        <v>0</v>
      </c>
      <c r="O154" s="25">
        <v>0</v>
      </c>
      <c r="P154" s="25">
        <f t="shared" si="12"/>
        <v>6.29</v>
      </c>
      <c r="Q154" s="42"/>
      <c r="R154" s="43"/>
    </row>
    <row r="155" spans="1:18">
      <c r="A155" s="23" t="s">
        <v>318</v>
      </c>
      <c r="B155" s="23" t="s">
        <v>319</v>
      </c>
      <c r="C155" s="24">
        <v>3</v>
      </c>
      <c r="D155" s="24">
        <v>2</v>
      </c>
      <c r="E155" s="25">
        <v>6.35</v>
      </c>
      <c r="F155" s="25">
        <v>0</v>
      </c>
      <c r="G155" s="25">
        <v>0</v>
      </c>
      <c r="H155" s="25">
        <v>0</v>
      </c>
      <c r="I155" s="25">
        <f t="shared" si="11"/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f t="shared" si="12"/>
        <v>6.35</v>
      </c>
      <c r="Q155" s="42"/>
      <c r="R155" s="43"/>
    </row>
    <row r="156" spans="1:18">
      <c r="A156" s="23" t="s">
        <v>320</v>
      </c>
      <c r="B156" s="23" t="s">
        <v>321</v>
      </c>
      <c r="C156" s="24">
        <v>5</v>
      </c>
      <c r="D156" s="24">
        <v>2</v>
      </c>
      <c r="E156" s="25">
        <v>16.95</v>
      </c>
      <c r="F156" s="25">
        <v>0</v>
      </c>
      <c r="G156" s="25">
        <v>0</v>
      </c>
      <c r="H156" s="25">
        <v>0</v>
      </c>
      <c r="I156" s="25">
        <f t="shared" si="11"/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f t="shared" si="12"/>
        <v>16.95</v>
      </c>
      <c r="Q156" s="42"/>
      <c r="R156" s="43"/>
    </row>
    <row r="157" spans="1:18">
      <c r="A157" s="23" t="s">
        <v>322</v>
      </c>
      <c r="B157" s="23" t="s">
        <v>323</v>
      </c>
      <c r="C157" s="24">
        <v>4</v>
      </c>
      <c r="D157" s="24">
        <v>2</v>
      </c>
      <c r="E157" s="25">
        <v>11.45</v>
      </c>
      <c r="F157" s="25">
        <v>0</v>
      </c>
      <c r="G157" s="25">
        <v>0</v>
      </c>
      <c r="H157" s="25">
        <v>0</v>
      </c>
      <c r="I157" s="25">
        <f t="shared" si="11"/>
        <v>5.15</v>
      </c>
      <c r="J157" s="25">
        <v>0</v>
      </c>
      <c r="K157" s="25">
        <v>0</v>
      </c>
      <c r="L157" s="25">
        <v>0</v>
      </c>
      <c r="M157" s="25">
        <f>2.7+2.45</f>
        <v>5.15</v>
      </c>
      <c r="N157" s="25">
        <v>0</v>
      </c>
      <c r="O157" s="25">
        <v>0</v>
      </c>
      <c r="P157" s="25">
        <f t="shared" si="12"/>
        <v>6.3</v>
      </c>
      <c r="Q157" s="42"/>
      <c r="R157" s="43"/>
    </row>
    <row r="158" spans="1:18">
      <c r="A158" s="23" t="s">
        <v>324</v>
      </c>
      <c r="B158" s="23" t="s">
        <v>325</v>
      </c>
      <c r="C158" s="24">
        <v>6</v>
      </c>
      <c r="D158" s="24">
        <v>4</v>
      </c>
      <c r="E158" s="25">
        <v>9.27</v>
      </c>
      <c r="F158" s="25">
        <v>0</v>
      </c>
      <c r="G158" s="25">
        <v>0</v>
      </c>
      <c r="H158" s="25">
        <v>0</v>
      </c>
      <c r="I158" s="25">
        <f t="shared" si="11"/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f t="shared" si="12"/>
        <v>9.27</v>
      </c>
      <c r="Q158" s="42"/>
      <c r="R158" s="43"/>
    </row>
    <row r="159" spans="1:18">
      <c r="A159" s="23" t="s">
        <v>326</v>
      </c>
      <c r="B159" s="23" t="s">
        <v>327</v>
      </c>
      <c r="C159" s="24">
        <v>6</v>
      </c>
      <c r="D159" s="24">
        <v>4</v>
      </c>
      <c r="E159" s="25">
        <v>10.01</v>
      </c>
      <c r="F159" s="25">
        <v>0</v>
      </c>
      <c r="G159" s="25">
        <v>0</v>
      </c>
      <c r="H159" s="25">
        <v>0</v>
      </c>
      <c r="I159" s="25">
        <f t="shared" si="11"/>
        <v>2.34</v>
      </c>
      <c r="J159" s="25">
        <v>0</v>
      </c>
      <c r="K159" s="25">
        <v>0</v>
      </c>
      <c r="L159" s="25">
        <v>0</v>
      </c>
      <c r="M159" s="25">
        <f>1.18+1.16</f>
        <v>2.34</v>
      </c>
      <c r="N159" s="25">
        <v>0</v>
      </c>
      <c r="O159" s="25">
        <v>0</v>
      </c>
      <c r="P159" s="25">
        <f t="shared" si="12"/>
        <v>7.67</v>
      </c>
      <c r="Q159" s="42"/>
      <c r="R159" s="43"/>
    </row>
    <row r="160" spans="1:18">
      <c r="A160" s="23" t="s">
        <v>328</v>
      </c>
      <c r="B160" s="23" t="s">
        <v>329</v>
      </c>
      <c r="C160" s="24">
        <v>5</v>
      </c>
      <c r="D160" s="24">
        <v>3</v>
      </c>
      <c r="E160" s="25">
        <v>7.81</v>
      </c>
      <c r="F160" s="25">
        <v>0</v>
      </c>
      <c r="G160" s="25">
        <v>0</v>
      </c>
      <c r="H160" s="25">
        <v>0</v>
      </c>
      <c r="I160" s="25">
        <f t="shared" si="11"/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f t="shared" si="12"/>
        <v>7.81</v>
      </c>
      <c r="Q160" s="42"/>
      <c r="R160" s="43"/>
    </row>
    <row r="161" spans="1:18">
      <c r="A161" s="23" t="s">
        <v>330</v>
      </c>
      <c r="B161" s="23" t="s">
        <v>331</v>
      </c>
      <c r="C161" s="24">
        <v>8</v>
      </c>
      <c r="D161" s="24">
        <v>2</v>
      </c>
      <c r="E161" s="25">
        <v>4.97</v>
      </c>
      <c r="F161" s="25">
        <v>0</v>
      </c>
      <c r="G161" s="25">
        <v>0</v>
      </c>
      <c r="H161" s="25">
        <v>0</v>
      </c>
      <c r="I161" s="25">
        <f t="shared" si="11"/>
        <v>0.9</v>
      </c>
      <c r="J161" s="25">
        <v>0</v>
      </c>
      <c r="K161" s="25">
        <v>0</v>
      </c>
      <c r="L161" s="25">
        <v>0</v>
      </c>
      <c r="M161" s="25">
        <v>0.9</v>
      </c>
      <c r="N161" s="25">
        <v>0</v>
      </c>
      <c r="O161" s="25">
        <v>0</v>
      </c>
      <c r="P161" s="25">
        <f t="shared" si="12"/>
        <v>4.07</v>
      </c>
      <c r="Q161" s="42"/>
      <c r="R161" s="43"/>
    </row>
    <row r="162" spans="1:18">
      <c r="A162" s="48" t="s">
        <v>332</v>
      </c>
      <c r="B162" s="48" t="s">
        <v>333</v>
      </c>
      <c r="C162" s="49">
        <v>4</v>
      </c>
      <c r="D162" s="49">
        <v>2</v>
      </c>
      <c r="E162" s="50">
        <f>7.04-6.19</f>
        <v>0.85</v>
      </c>
      <c r="F162" s="50">
        <v>0</v>
      </c>
      <c r="G162" s="50">
        <v>0</v>
      </c>
      <c r="H162" s="50">
        <v>0</v>
      </c>
      <c r="I162" s="50">
        <f t="shared" si="11"/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f t="shared" si="12"/>
        <v>0.85</v>
      </c>
      <c r="Q162" s="51"/>
      <c r="R162" s="52"/>
    </row>
    <row r="163" spans="1:18">
      <c r="A163" s="23" t="s">
        <v>334</v>
      </c>
      <c r="B163" s="23" t="s">
        <v>335</v>
      </c>
      <c r="C163" s="24">
        <v>4</v>
      </c>
      <c r="D163" s="24">
        <v>2</v>
      </c>
      <c r="E163" s="25">
        <v>8.02</v>
      </c>
      <c r="F163" s="25">
        <v>0</v>
      </c>
      <c r="G163" s="25">
        <v>0</v>
      </c>
      <c r="H163" s="25">
        <v>0</v>
      </c>
      <c r="I163" s="25">
        <f t="shared" si="11"/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f t="shared" si="12"/>
        <v>8.02</v>
      </c>
      <c r="Q163" s="42"/>
      <c r="R163" s="43"/>
    </row>
    <row r="164" spans="1:18">
      <c r="A164" s="23" t="s">
        <v>336</v>
      </c>
      <c r="B164" s="23" t="s">
        <v>337</v>
      </c>
      <c r="C164" s="24">
        <v>5</v>
      </c>
      <c r="D164" s="24">
        <v>2</v>
      </c>
      <c r="E164" s="25">
        <v>1.04</v>
      </c>
      <c r="F164" s="25">
        <v>0</v>
      </c>
      <c r="G164" s="25">
        <v>0</v>
      </c>
      <c r="H164" s="25">
        <v>0</v>
      </c>
      <c r="I164" s="25">
        <f t="shared" si="11"/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f t="shared" si="12"/>
        <v>1.04</v>
      </c>
      <c r="Q164" s="42"/>
      <c r="R164" s="43"/>
    </row>
    <row r="165" spans="1:18">
      <c r="A165" s="23" t="s">
        <v>338</v>
      </c>
      <c r="B165" s="23" t="s">
        <v>339</v>
      </c>
      <c r="C165" s="24">
        <v>8</v>
      </c>
      <c r="D165" s="24">
        <v>2</v>
      </c>
      <c r="E165" s="25">
        <v>3.07</v>
      </c>
      <c r="F165" s="25">
        <v>0</v>
      </c>
      <c r="G165" s="25">
        <v>0</v>
      </c>
      <c r="H165" s="25">
        <v>0</v>
      </c>
      <c r="I165" s="25">
        <f t="shared" si="11"/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f t="shared" si="12"/>
        <v>3.07</v>
      </c>
      <c r="Q165" s="42"/>
      <c r="R165" s="43"/>
    </row>
    <row r="166" spans="1:18">
      <c r="A166" s="23" t="s">
        <v>340</v>
      </c>
      <c r="B166" s="23" t="s">
        <v>341</v>
      </c>
      <c r="C166" s="24">
        <v>7</v>
      </c>
      <c r="D166" s="24">
        <v>2</v>
      </c>
      <c r="E166" s="25">
        <v>1.38</v>
      </c>
      <c r="F166" s="25">
        <v>0</v>
      </c>
      <c r="G166" s="25">
        <v>0</v>
      </c>
      <c r="H166" s="25">
        <v>0</v>
      </c>
      <c r="I166" s="25">
        <f t="shared" si="11"/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f t="shared" si="12"/>
        <v>1.38</v>
      </c>
      <c r="Q166" s="42"/>
      <c r="R166" s="43"/>
    </row>
    <row r="167" spans="1:18">
      <c r="A167" s="23" t="s">
        <v>342</v>
      </c>
      <c r="B167" s="23" t="s">
        <v>343</v>
      </c>
      <c r="C167" s="24">
        <v>2</v>
      </c>
      <c r="D167" s="24">
        <v>1</v>
      </c>
      <c r="E167" s="25">
        <v>6.76</v>
      </c>
      <c r="F167" s="25">
        <v>0</v>
      </c>
      <c r="G167" s="25">
        <v>0</v>
      </c>
      <c r="H167" s="25">
        <v>0</v>
      </c>
      <c r="I167" s="25">
        <f t="shared" si="11"/>
        <v>1.14</v>
      </c>
      <c r="J167" s="25">
        <v>0</v>
      </c>
      <c r="K167" s="25">
        <v>0</v>
      </c>
      <c r="L167" s="25">
        <v>0</v>
      </c>
      <c r="M167" s="25">
        <v>1.14</v>
      </c>
      <c r="N167" s="25">
        <v>0</v>
      </c>
      <c r="O167" s="25">
        <v>0</v>
      </c>
      <c r="P167" s="25">
        <f t="shared" si="12"/>
        <v>5.62</v>
      </c>
      <c r="Q167" s="42"/>
      <c r="R167" s="43"/>
    </row>
    <row r="168" spans="1:18">
      <c r="A168" s="23" t="s">
        <v>344</v>
      </c>
      <c r="B168" s="23" t="s">
        <v>345</v>
      </c>
      <c r="C168" s="24">
        <v>7</v>
      </c>
      <c r="D168" s="24">
        <v>3</v>
      </c>
      <c r="E168" s="25">
        <v>6.5</v>
      </c>
      <c r="F168" s="25">
        <v>0</v>
      </c>
      <c r="G168" s="25">
        <v>0</v>
      </c>
      <c r="H168" s="25">
        <v>0</v>
      </c>
      <c r="I168" s="25">
        <f t="shared" si="11"/>
        <v>1.73</v>
      </c>
      <c r="J168" s="25">
        <v>0</v>
      </c>
      <c r="K168" s="25">
        <v>0</v>
      </c>
      <c r="L168" s="25">
        <v>0</v>
      </c>
      <c r="M168" s="25">
        <f>1.01+0.72</f>
        <v>1.73</v>
      </c>
      <c r="N168" s="25">
        <v>0</v>
      </c>
      <c r="O168" s="25">
        <v>0</v>
      </c>
      <c r="P168" s="25">
        <f t="shared" si="12"/>
        <v>4.77</v>
      </c>
      <c r="Q168" s="42"/>
      <c r="R168" s="43"/>
    </row>
    <row r="169" spans="1:18">
      <c r="A169" s="23" t="s">
        <v>346</v>
      </c>
      <c r="B169" s="23" t="s">
        <v>347</v>
      </c>
      <c r="C169" s="24">
        <v>2</v>
      </c>
      <c r="D169" s="24">
        <v>2</v>
      </c>
      <c r="E169" s="25">
        <v>6.32</v>
      </c>
      <c r="F169" s="25">
        <v>0</v>
      </c>
      <c r="G169" s="25">
        <v>0</v>
      </c>
      <c r="H169" s="25">
        <v>0</v>
      </c>
      <c r="I169" s="25">
        <f t="shared" si="11"/>
        <v>1.07</v>
      </c>
      <c r="J169" s="25">
        <v>0</v>
      </c>
      <c r="K169" s="25">
        <v>0</v>
      </c>
      <c r="L169" s="25">
        <v>0</v>
      </c>
      <c r="M169" s="25">
        <f>0.56+0.51</f>
        <v>1.07</v>
      </c>
      <c r="N169" s="25">
        <v>0</v>
      </c>
      <c r="O169" s="25">
        <v>0</v>
      </c>
      <c r="P169" s="25">
        <f t="shared" si="12"/>
        <v>5.25</v>
      </c>
      <c r="Q169" s="42"/>
      <c r="R169" s="43"/>
    </row>
    <row r="170" spans="1:18">
      <c r="A170" s="23" t="s">
        <v>348</v>
      </c>
      <c r="B170" s="23" t="s">
        <v>349</v>
      </c>
      <c r="C170" s="24">
        <v>5</v>
      </c>
      <c r="D170" s="24">
        <v>3</v>
      </c>
      <c r="E170" s="25">
        <v>5.84</v>
      </c>
      <c r="F170" s="25">
        <v>0</v>
      </c>
      <c r="G170" s="25">
        <v>0</v>
      </c>
      <c r="H170" s="25">
        <v>0</v>
      </c>
      <c r="I170" s="25">
        <f t="shared" si="11"/>
        <v>0.58</v>
      </c>
      <c r="J170" s="25">
        <v>0</v>
      </c>
      <c r="K170" s="25">
        <v>0</v>
      </c>
      <c r="L170" s="25">
        <v>0</v>
      </c>
      <c r="M170" s="25">
        <v>0.58</v>
      </c>
      <c r="N170" s="25">
        <v>0</v>
      </c>
      <c r="O170" s="25">
        <v>0</v>
      </c>
      <c r="P170" s="25">
        <f t="shared" si="12"/>
        <v>5.26</v>
      </c>
      <c r="Q170" s="42"/>
      <c r="R170" s="43"/>
    </row>
    <row r="171" spans="1:18">
      <c r="A171" s="23" t="s">
        <v>350</v>
      </c>
      <c r="B171" s="23" t="s">
        <v>351</v>
      </c>
      <c r="C171" s="24">
        <v>5</v>
      </c>
      <c r="D171" s="24">
        <v>2</v>
      </c>
      <c r="E171" s="25">
        <v>3.69</v>
      </c>
      <c r="F171" s="25">
        <v>0</v>
      </c>
      <c r="G171" s="25">
        <v>0</v>
      </c>
      <c r="H171" s="25">
        <v>0</v>
      </c>
      <c r="I171" s="25">
        <f t="shared" si="11"/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f t="shared" si="12"/>
        <v>3.69</v>
      </c>
      <c r="Q171" s="42"/>
      <c r="R171" s="43"/>
    </row>
    <row r="172" spans="1:18">
      <c r="A172" s="23" t="s">
        <v>352</v>
      </c>
      <c r="B172" s="23" t="s">
        <v>353</v>
      </c>
      <c r="C172" s="24">
        <v>4</v>
      </c>
      <c r="D172" s="24">
        <v>2</v>
      </c>
      <c r="E172" s="25">
        <v>7.48</v>
      </c>
      <c r="F172" s="25">
        <v>0</v>
      </c>
      <c r="G172" s="25">
        <v>0</v>
      </c>
      <c r="H172" s="25">
        <v>0</v>
      </c>
      <c r="I172" s="25">
        <f t="shared" si="11"/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f t="shared" si="12"/>
        <v>7.48</v>
      </c>
      <c r="Q172" s="42"/>
      <c r="R172" s="43"/>
    </row>
    <row r="173" spans="1:18">
      <c r="A173" s="23" t="s">
        <v>354</v>
      </c>
      <c r="B173" s="23" t="s">
        <v>355</v>
      </c>
      <c r="C173" s="24">
        <v>4</v>
      </c>
      <c r="D173" s="24">
        <v>2</v>
      </c>
      <c r="E173" s="25">
        <v>6.07</v>
      </c>
      <c r="F173" s="25">
        <v>0</v>
      </c>
      <c r="G173" s="25">
        <v>0</v>
      </c>
      <c r="H173" s="25">
        <v>0</v>
      </c>
      <c r="I173" s="25">
        <f t="shared" si="11"/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f t="shared" si="12"/>
        <v>6.07</v>
      </c>
      <c r="Q173" s="42"/>
      <c r="R173" s="43"/>
    </row>
    <row r="174" spans="1:18">
      <c r="A174" s="23" t="s">
        <v>356</v>
      </c>
      <c r="B174" s="23" t="s">
        <v>357</v>
      </c>
      <c r="C174" s="24">
        <v>3</v>
      </c>
      <c r="D174" s="24">
        <v>2</v>
      </c>
      <c r="E174" s="25">
        <v>7.54</v>
      </c>
      <c r="F174" s="25">
        <v>0</v>
      </c>
      <c r="G174" s="25">
        <v>0</v>
      </c>
      <c r="H174" s="25">
        <v>0</v>
      </c>
      <c r="I174" s="25">
        <f t="shared" si="11"/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f t="shared" si="12"/>
        <v>7.54</v>
      </c>
      <c r="Q174" s="42"/>
      <c r="R174" s="43"/>
    </row>
    <row r="175" spans="1:18">
      <c r="A175" s="23" t="s">
        <v>358</v>
      </c>
      <c r="B175" s="23" t="s">
        <v>359</v>
      </c>
      <c r="C175" s="24">
        <v>5</v>
      </c>
      <c r="D175" s="24">
        <v>3</v>
      </c>
      <c r="E175" s="25">
        <v>6.21</v>
      </c>
      <c r="F175" s="25">
        <v>0</v>
      </c>
      <c r="G175" s="25">
        <v>0</v>
      </c>
      <c r="H175" s="25">
        <v>0</v>
      </c>
      <c r="I175" s="25">
        <f t="shared" si="11"/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f t="shared" si="12"/>
        <v>6.21</v>
      </c>
      <c r="Q175" s="42"/>
      <c r="R175" s="43"/>
    </row>
    <row r="176" spans="1:18">
      <c r="A176" s="23" t="s">
        <v>360</v>
      </c>
      <c r="B176" s="23" t="s">
        <v>361</v>
      </c>
      <c r="C176" s="24">
        <v>3</v>
      </c>
      <c r="D176" s="24">
        <v>2</v>
      </c>
      <c r="E176" s="25">
        <v>8.01</v>
      </c>
      <c r="F176" s="25">
        <v>0</v>
      </c>
      <c r="G176" s="25">
        <v>0</v>
      </c>
      <c r="H176" s="25">
        <v>0</v>
      </c>
      <c r="I176" s="25">
        <f t="shared" si="11"/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f t="shared" si="12"/>
        <v>8.01</v>
      </c>
      <c r="Q176" s="42"/>
      <c r="R176" s="43"/>
    </row>
    <row r="177" spans="1:18">
      <c r="A177" s="23" t="s">
        <v>362</v>
      </c>
      <c r="B177" s="23" t="s">
        <v>363</v>
      </c>
      <c r="C177" s="24">
        <v>4</v>
      </c>
      <c r="D177" s="24">
        <v>2</v>
      </c>
      <c r="E177" s="25">
        <v>8.45</v>
      </c>
      <c r="F177" s="25">
        <v>0</v>
      </c>
      <c r="G177" s="25">
        <v>0</v>
      </c>
      <c r="H177" s="25">
        <v>0</v>
      </c>
      <c r="I177" s="25">
        <f t="shared" si="11"/>
        <v>2.52</v>
      </c>
      <c r="J177" s="25">
        <v>0</v>
      </c>
      <c r="K177" s="25">
        <v>0</v>
      </c>
      <c r="L177" s="25">
        <v>0</v>
      </c>
      <c r="M177" s="25">
        <f>1.45+1.07</f>
        <v>2.52</v>
      </c>
      <c r="N177" s="25">
        <v>0</v>
      </c>
      <c r="O177" s="25">
        <v>0</v>
      </c>
      <c r="P177" s="25">
        <f t="shared" si="12"/>
        <v>5.93</v>
      </c>
      <c r="Q177" s="42"/>
      <c r="R177" s="43"/>
    </row>
    <row r="178" spans="1:18">
      <c r="A178" s="23" t="s">
        <v>364</v>
      </c>
      <c r="B178" s="23" t="s">
        <v>365</v>
      </c>
      <c r="C178" s="24">
        <v>2</v>
      </c>
      <c r="D178" s="24">
        <v>2</v>
      </c>
      <c r="E178" s="25">
        <v>5.19</v>
      </c>
      <c r="F178" s="25">
        <v>0</v>
      </c>
      <c r="G178" s="25">
        <v>0</v>
      </c>
      <c r="H178" s="25">
        <v>0</v>
      </c>
      <c r="I178" s="25">
        <f t="shared" si="11"/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f t="shared" si="12"/>
        <v>5.19</v>
      </c>
      <c r="Q178" s="42"/>
      <c r="R178" s="43"/>
    </row>
    <row r="179" spans="1:18">
      <c r="A179" s="23" t="s">
        <v>366</v>
      </c>
      <c r="B179" s="23" t="s">
        <v>367</v>
      </c>
      <c r="C179" s="24">
        <v>5</v>
      </c>
      <c r="D179" s="24">
        <v>2</v>
      </c>
      <c r="E179" s="25">
        <v>12.23</v>
      </c>
      <c r="F179" s="25">
        <v>0</v>
      </c>
      <c r="G179" s="25">
        <v>0</v>
      </c>
      <c r="H179" s="25">
        <v>0</v>
      </c>
      <c r="I179" s="25">
        <f t="shared" si="11"/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f t="shared" si="12"/>
        <v>12.23</v>
      </c>
      <c r="Q179" s="42"/>
      <c r="R179" s="43"/>
    </row>
    <row r="180" spans="1:18">
      <c r="A180" s="23" t="s">
        <v>368</v>
      </c>
      <c r="B180" s="23" t="s">
        <v>369</v>
      </c>
      <c r="C180" s="24">
        <v>3</v>
      </c>
      <c r="D180" s="24">
        <v>2</v>
      </c>
      <c r="E180" s="25">
        <v>9.56</v>
      </c>
      <c r="F180" s="25">
        <v>0</v>
      </c>
      <c r="G180" s="25">
        <v>0</v>
      </c>
      <c r="H180" s="25">
        <v>0</v>
      </c>
      <c r="I180" s="25">
        <f t="shared" si="11"/>
        <v>1.9</v>
      </c>
      <c r="J180" s="25">
        <v>0</v>
      </c>
      <c r="K180" s="25">
        <v>0</v>
      </c>
      <c r="L180" s="25">
        <v>0</v>
      </c>
      <c r="M180" s="25">
        <v>1.9</v>
      </c>
      <c r="N180" s="25">
        <v>0</v>
      </c>
      <c r="O180" s="25">
        <v>0</v>
      </c>
      <c r="P180" s="25">
        <f t="shared" si="12"/>
        <v>7.66</v>
      </c>
      <c r="Q180" s="42"/>
      <c r="R180" s="43"/>
    </row>
    <row r="181" spans="1:18">
      <c r="A181" s="23" t="s">
        <v>370</v>
      </c>
      <c r="B181" s="23" t="s">
        <v>371</v>
      </c>
      <c r="C181" s="24">
        <v>3</v>
      </c>
      <c r="D181" s="24">
        <v>2</v>
      </c>
      <c r="E181" s="25">
        <v>5.9</v>
      </c>
      <c r="F181" s="25">
        <v>0</v>
      </c>
      <c r="G181" s="25">
        <v>0</v>
      </c>
      <c r="H181" s="25">
        <v>0</v>
      </c>
      <c r="I181" s="25">
        <f t="shared" si="11"/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f t="shared" si="12"/>
        <v>5.9</v>
      </c>
      <c r="Q181" s="42"/>
      <c r="R181" s="43"/>
    </row>
    <row r="182" spans="1:18">
      <c r="A182" s="26" t="s">
        <v>372</v>
      </c>
      <c r="B182" s="26" t="s">
        <v>373</v>
      </c>
      <c r="C182" s="27">
        <v>5</v>
      </c>
      <c r="D182" s="27">
        <v>3</v>
      </c>
      <c r="E182" s="28">
        <v>7.59</v>
      </c>
      <c r="F182" s="28">
        <v>0</v>
      </c>
      <c r="G182" s="28">
        <v>0</v>
      </c>
      <c r="H182" s="28">
        <v>0</v>
      </c>
      <c r="I182" s="28">
        <f t="shared" si="11"/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  <c r="O182" s="28">
        <v>0</v>
      </c>
      <c r="P182" s="28">
        <f t="shared" si="12"/>
        <v>7.59</v>
      </c>
      <c r="Q182" s="44" t="s">
        <v>103</v>
      </c>
      <c r="R182" s="45"/>
    </row>
    <row r="183" spans="1:18">
      <c r="A183" s="23" t="s">
        <v>374</v>
      </c>
      <c r="B183" s="23" t="s">
        <v>375</v>
      </c>
      <c r="C183" s="24">
        <v>5</v>
      </c>
      <c r="D183" s="24">
        <v>3</v>
      </c>
      <c r="E183" s="25">
        <v>5.85</v>
      </c>
      <c r="F183" s="25">
        <v>0</v>
      </c>
      <c r="G183" s="25">
        <v>0</v>
      </c>
      <c r="H183" s="25">
        <v>0</v>
      </c>
      <c r="I183" s="25">
        <f t="shared" si="11"/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f t="shared" si="12"/>
        <v>5.85</v>
      </c>
      <c r="Q183" s="42"/>
      <c r="R183" s="43"/>
    </row>
    <row r="184" spans="1:18">
      <c r="A184" s="23" t="s">
        <v>376</v>
      </c>
      <c r="B184" s="23" t="s">
        <v>377</v>
      </c>
      <c r="C184" s="24">
        <v>3</v>
      </c>
      <c r="D184" s="24">
        <v>1</v>
      </c>
      <c r="E184" s="25">
        <v>6.43</v>
      </c>
      <c r="F184" s="25">
        <v>0</v>
      </c>
      <c r="G184" s="25">
        <v>0</v>
      </c>
      <c r="H184" s="25">
        <v>0</v>
      </c>
      <c r="I184" s="25">
        <f t="shared" si="11"/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f t="shared" si="12"/>
        <v>6.43</v>
      </c>
      <c r="Q184" s="42"/>
      <c r="R184" s="43"/>
    </row>
    <row r="185" spans="1:18">
      <c r="A185" s="23" t="s">
        <v>378</v>
      </c>
      <c r="B185" s="23" t="s">
        <v>161</v>
      </c>
      <c r="C185" s="24">
        <v>5</v>
      </c>
      <c r="D185" s="24">
        <v>2</v>
      </c>
      <c r="E185" s="25">
        <v>1.54</v>
      </c>
      <c r="F185" s="25">
        <v>0</v>
      </c>
      <c r="G185" s="25">
        <v>0</v>
      </c>
      <c r="H185" s="25">
        <v>0</v>
      </c>
      <c r="I185" s="25">
        <f t="shared" si="11"/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f t="shared" si="12"/>
        <v>1.54</v>
      </c>
      <c r="Q185" s="42"/>
      <c r="R185" s="43"/>
    </row>
    <row r="186" spans="1:18">
      <c r="A186" s="29"/>
      <c r="B186" s="29" t="s">
        <v>379</v>
      </c>
      <c r="C186" s="30">
        <f>SUM(C187:C232)</f>
        <v>182</v>
      </c>
      <c r="D186" s="30">
        <f>SUM(D187:D232)</f>
        <v>89</v>
      </c>
      <c r="E186" s="34">
        <f t="shared" ref="E186:P186" si="13">SUM(E187:E232)</f>
        <v>427.89</v>
      </c>
      <c r="F186" s="34">
        <f t="shared" si="13"/>
        <v>0</v>
      </c>
      <c r="G186" s="34">
        <f t="shared" si="13"/>
        <v>0</v>
      </c>
      <c r="H186" s="34">
        <f t="shared" si="13"/>
        <v>0</v>
      </c>
      <c r="I186" s="34">
        <f t="shared" si="13"/>
        <v>46.57</v>
      </c>
      <c r="J186" s="34">
        <f t="shared" si="13"/>
        <v>0</v>
      </c>
      <c r="K186" s="34">
        <f t="shared" si="13"/>
        <v>0</v>
      </c>
      <c r="L186" s="34">
        <f t="shared" si="13"/>
        <v>0</v>
      </c>
      <c r="M186" s="34">
        <f t="shared" si="13"/>
        <v>44.39</v>
      </c>
      <c r="N186" s="34">
        <f t="shared" si="13"/>
        <v>2.18</v>
      </c>
      <c r="O186" s="34">
        <f t="shared" si="13"/>
        <v>0</v>
      </c>
      <c r="P186" s="34">
        <f t="shared" si="13"/>
        <v>381.32</v>
      </c>
      <c r="Q186" s="46"/>
      <c r="R186" s="47"/>
    </row>
    <row r="187" spans="1:18">
      <c r="A187" s="23" t="s">
        <v>380</v>
      </c>
      <c r="B187" s="23" t="s">
        <v>381</v>
      </c>
      <c r="C187" s="24">
        <v>2</v>
      </c>
      <c r="D187" s="24">
        <v>2</v>
      </c>
      <c r="E187" s="25">
        <v>7.95</v>
      </c>
      <c r="F187" s="25">
        <v>0</v>
      </c>
      <c r="G187" s="25">
        <v>0</v>
      </c>
      <c r="H187" s="25">
        <v>0</v>
      </c>
      <c r="I187" s="25">
        <f t="shared" ref="I187:I232" si="14">SUM(J187:O187)</f>
        <v>3.3</v>
      </c>
      <c r="J187" s="25">
        <v>0</v>
      </c>
      <c r="K187" s="25">
        <v>0</v>
      </c>
      <c r="L187" s="25">
        <v>0</v>
      </c>
      <c r="M187" s="25">
        <v>3.3</v>
      </c>
      <c r="N187" s="25">
        <v>0</v>
      </c>
      <c r="O187" s="25">
        <v>0</v>
      </c>
      <c r="P187" s="25">
        <f t="shared" ref="P187:P232" si="15">E187+F187+G187-H187-I187</f>
        <v>4.65</v>
      </c>
      <c r="Q187" s="42"/>
      <c r="R187" s="43"/>
    </row>
    <row r="188" spans="1:18">
      <c r="A188" s="23" t="s">
        <v>382</v>
      </c>
      <c r="B188" s="23" t="s">
        <v>383</v>
      </c>
      <c r="C188" s="24">
        <v>5</v>
      </c>
      <c r="D188" s="24">
        <v>3</v>
      </c>
      <c r="E188" s="25">
        <v>8.89</v>
      </c>
      <c r="F188" s="25">
        <v>0</v>
      </c>
      <c r="G188" s="25">
        <v>0</v>
      </c>
      <c r="H188" s="25">
        <v>0</v>
      </c>
      <c r="I188" s="25">
        <f t="shared" si="14"/>
        <v>2.55</v>
      </c>
      <c r="J188" s="25">
        <v>0</v>
      </c>
      <c r="K188" s="25">
        <v>0</v>
      </c>
      <c r="L188" s="25">
        <v>0</v>
      </c>
      <c r="M188" s="25">
        <v>2.55</v>
      </c>
      <c r="N188" s="25">
        <v>0</v>
      </c>
      <c r="O188" s="25">
        <v>0</v>
      </c>
      <c r="P188" s="25">
        <f t="shared" si="15"/>
        <v>6.34</v>
      </c>
      <c r="Q188" s="42"/>
      <c r="R188" s="43"/>
    </row>
    <row r="189" spans="1:18">
      <c r="A189" s="23" t="s">
        <v>384</v>
      </c>
      <c r="B189" s="23" t="s">
        <v>385</v>
      </c>
      <c r="C189" s="24">
        <v>6</v>
      </c>
      <c r="D189" s="24">
        <v>3</v>
      </c>
      <c r="E189" s="25">
        <v>10.14</v>
      </c>
      <c r="F189" s="25">
        <v>0</v>
      </c>
      <c r="G189" s="25">
        <v>0</v>
      </c>
      <c r="H189" s="25">
        <v>0</v>
      </c>
      <c r="I189" s="25">
        <f t="shared" si="14"/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f t="shared" si="15"/>
        <v>10.14</v>
      </c>
      <c r="Q189" s="42"/>
      <c r="R189" s="43"/>
    </row>
    <row r="190" spans="1:18">
      <c r="A190" s="23" t="s">
        <v>386</v>
      </c>
      <c r="B190" s="23" t="s">
        <v>387</v>
      </c>
      <c r="C190" s="24">
        <v>6</v>
      </c>
      <c r="D190" s="24">
        <v>3</v>
      </c>
      <c r="E190" s="25">
        <v>9.01</v>
      </c>
      <c r="F190" s="25">
        <v>0</v>
      </c>
      <c r="G190" s="25">
        <v>0</v>
      </c>
      <c r="H190" s="25">
        <v>0</v>
      </c>
      <c r="I190" s="25">
        <f t="shared" si="14"/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f t="shared" si="15"/>
        <v>9.01</v>
      </c>
      <c r="Q190" s="42"/>
      <c r="R190" s="43"/>
    </row>
    <row r="191" spans="1:18">
      <c r="A191" s="23" t="s">
        <v>388</v>
      </c>
      <c r="B191" s="23" t="s">
        <v>389</v>
      </c>
      <c r="C191" s="24">
        <v>2</v>
      </c>
      <c r="D191" s="24">
        <v>1</v>
      </c>
      <c r="E191" s="25">
        <v>5.06</v>
      </c>
      <c r="F191" s="25">
        <v>0</v>
      </c>
      <c r="G191" s="25">
        <v>0</v>
      </c>
      <c r="H191" s="25">
        <v>0</v>
      </c>
      <c r="I191" s="25">
        <f t="shared" si="14"/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f t="shared" si="15"/>
        <v>5.06</v>
      </c>
      <c r="Q191" s="42"/>
      <c r="R191" s="43"/>
    </row>
    <row r="192" spans="1:18">
      <c r="A192" s="26" t="s">
        <v>390</v>
      </c>
      <c r="B192" s="26" t="s">
        <v>391</v>
      </c>
      <c r="C192" s="27">
        <v>6</v>
      </c>
      <c r="D192" s="27">
        <v>3</v>
      </c>
      <c r="E192" s="28">
        <v>9.48</v>
      </c>
      <c r="F192" s="28">
        <v>0</v>
      </c>
      <c r="G192" s="28">
        <v>0</v>
      </c>
      <c r="H192" s="28">
        <v>0</v>
      </c>
      <c r="I192" s="28">
        <f t="shared" si="14"/>
        <v>3.43</v>
      </c>
      <c r="J192" s="28">
        <v>0</v>
      </c>
      <c r="K192" s="28">
        <v>0</v>
      </c>
      <c r="L192" s="28">
        <v>0</v>
      </c>
      <c r="M192" s="28">
        <v>3.43</v>
      </c>
      <c r="N192" s="28">
        <v>0</v>
      </c>
      <c r="O192" s="28">
        <v>0</v>
      </c>
      <c r="P192" s="28">
        <f t="shared" si="15"/>
        <v>6.05</v>
      </c>
      <c r="Q192" s="44" t="s">
        <v>103</v>
      </c>
      <c r="R192" s="45"/>
    </row>
    <row r="193" spans="1:18">
      <c r="A193" s="23" t="s">
        <v>392</v>
      </c>
      <c r="B193" s="23" t="s">
        <v>393</v>
      </c>
      <c r="C193" s="24">
        <v>4</v>
      </c>
      <c r="D193" s="24">
        <v>2</v>
      </c>
      <c r="E193" s="25">
        <v>4.37</v>
      </c>
      <c r="F193" s="25">
        <v>0</v>
      </c>
      <c r="G193" s="25">
        <v>0</v>
      </c>
      <c r="H193" s="25">
        <v>0</v>
      </c>
      <c r="I193" s="25">
        <f t="shared" si="14"/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f t="shared" si="15"/>
        <v>4.37</v>
      </c>
      <c r="Q193" s="42"/>
      <c r="R193" s="43"/>
    </row>
    <row r="194" spans="1:18">
      <c r="A194" s="23" t="s">
        <v>394</v>
      </c>
      <c r="B194" s="23" t="s">
        <v>395</v>
      </c>
      <c r="C194" s="24">
        <v>4</v>
      </c>
      <c r="D194" s="24">
        <v>2</v>
      </c>
      <c r="E194" s="25">
        <v>7.91</v>
      </c>
      <c r="F194" s="25">
        <v>0</v>
      </c>
      <c r="G194" s="25">
        <v>0</v>
      </c>
      <c r="H194" s="25">
        <v>0</v>
      </c>
      <c r="I194" s="25">
        <f t="shared" si="14"/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f t="shared" si="15"/>
        <v>7.91</v>
      </c>
      <c r="Q194" s="42"/>
      <c r="R194" s="43"/>
    </row>
    <row r="195" spans="1:18">
      <c r="A195" s="23" t="s">
        <v>396</v>
      </c>
      <c r="B195" s="23" t="s">
        <v>397</v>
      </c>
      <c r="C195" s="24">
        <v>6</v>
      </c>
      <c r="D195" s="24">
        <v>3</v>
      </c>
      <c r="E195" s="25">
        <v>10.74</v>
      </c>
      <c r="F195" s="25">
        <v>0</v>
      </c>
      <c r="G195" s="25">
        <v>0</v>
      </c>
      <c r="H195" s="25">
        <v>0</v>
      </c>
      <c r="I195" s="25">
        <f t="shared" si="14"/>
        <v>4.47</v>
      </c>
      <c r="J195" s="25">
        <v>0</v>
      </c>
      <c r="K195" s="25">
        <v>0</v>
      </c>
      <c r="L195" s="25">
        <v>0</v>
      </c>
      <c r="M195" s="25">
        <f>2.87+1.6</f>
        <v>4.47</v>
      </c>
      <c r="N195" s="25">
        <v>0</v>
      </c>
      <c r="O195" s="25">
        <v>0</v>
      </c>
      <c r="P195" s="25">
        <f t="shared" si="15"/>
        <v>6.27</v>
      </c>
      <c r="Q195" s="42"/>
      <c r="R195" s="43"/>
    </row>
    <row r="196" spans="1:18">
      <c r="A196" s="23" t="s">
        <v>398</v>
      </c>
      <c r="B196" s="23" t="s">
        <v>399</v>
      </c>
      <c r="C196" s="24">
        <v>5</v>
      </c>
      <c r="D196" s="24">
        <v>2</v>
      </c>
      <c r="E196" s="25">
        <v>8.08</v>
      </c>
      <c r="F196" s="25">
        <v>0</v>
      </c>
      <c r="G196" s="25">
        <v>0</v>
      </c>
      <c r="H196" s="25">
        <v>0</v>
      </c>
      <c r="I196" s="25">
        <f t="shared" si="14"/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f t="shared" si="15"/>
        <v>8.08</v>
      </c>
      <c r="Q196" s="42"/>
      <c r="R196" s="43"/>
    </row>
    <row r="197" spans="1:18">
      <c r="A197" s="23" t="s">
        <v>400</v>
      </c>
      <c r="B197" s="23" t="s">
        <v>401</v>
      </c>
      <c r="C197" s="24">
        <v>4</v>
      </c>
      <c r="D197" s="24">
        <v>2</v>
      </c>
      <c r="E197" s="25">
        <v>7.94</v>
      </c>
      <c r="F197" s="25">
        <v>0</v>
      </c>
      <c r="G197" s="25">
        <v>0</v>
      </c>
      <c r="H197" s="25">
        <v>0</v>
      </c>
      <c r="I197" s="25">
        <f t="shared" si="14"/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f t="shared" si="15"/>
        <v>7.94</v>
      </c>
      <c r="Q197" s="42"/>
      <c r="R197" s="43"/>
    </row>
    <row r="198" spans="1:18">
      <c r="A198" s="23" t="s">
        <v>402</v>
      </c>
      <c r="B198" s="23" t="s">
        <v>403</v>
      </c>
      <c r="C198" s="24">
        <v>1</v>
      </c>
      <c r="D198" s="24">
        <v>1</v>
      </c>
      <c r="E198" s="25">
        <v>2.81</v>
      </c>
      <c r="F198" s="25">
        <v>0</v>
      </c>
      <c r="G198" s="25">
        <v>0</v>
      </c>
      <c r="H198" s="25">
        <v>0</v>
      </c>
      <c r="I198" s="25">
        <f t="shared" si="14"/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f t="shared" si="15"/>
        <v>2.81</v>
      </c>
      <c r="Q198" s="42"/>
      <c r="R198" s="43"/>
    </row>
    <row r="199" spans="1:18">
      <c r="A199" s="23" t="s">
        <v>404</v>
      </c>
      <c r="B199" s="23" t="s">
        <v>405</v>
      </c>
      <c r="C199" s="24">
        <v>4</v>
      </c>
      <c r="D199" s="24">
        <v>2</v>
      </c>
      <c r="E199" s="25">
        <v>6.26</v>
      </c>
      <c r="F199" s="25">
        <v>0</v>
      </c>
      <c r="G199" s="25">
        <v>0</v>
      </c>
      <c r="H199" s="25">
        <v>0</v>
      </c>
      <c r="I199" s="25">
        <f t="shared" si="14"/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f t="shared" si="15"/>
        <v>6.26</v>
      </c>
      <c r="Q199" s="42"/>
      <c r="R199" s="43"/>
    </row>
    <row r="200" spans="1:18">
      <c r="A200" s="23" t="s">
        <v>406</v>
      </c>
      <c r="B200" s="23" t="s">
        <v>407</v>
      </c>
      <c r="C200" s="24">
        <v>3</v>
      </c>
      <c r="D200" s="24">
        <v>1</v>
      </c>
      <c r="E200" s="25">
        <v>5.5</v>
      </c>
      <c r="F200" s="25">
        <v>0</v>
      </c>
      <c r="G200" s="25">
        <v>0</v>
      </c>
      <c r="H200" s="25">
        <v>0</v>
      </c>
      <c r="I200" s="25">
        <f t="shared" si="14"/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f t="shared" si="15"/>
        <v>5.5</v>
      </c>
      <c r="Q200" s="42"/>
      <c r="R200" s="43"/>
    </row>
    <row r="201" spans="1:18">
      <c r="A201" s="23" t="s">
        <v>408</v>
      </c>
      <c r="B201" s="23" t="s">
        <v>409</v>
      </c>
      <c r="C201" s="24">
        <v>5</v>
      </c>
      <c r="D201" s="24">
        <v>2</v>
      </c>
      <c r="E201" s="25">
        <v>10.58</v>
      </c>
      <c r="F201" s="25">
        <v>0</v>
      </c>
      <c r="G201" s="25">
        <v>0</v>
      </c>
      <c r="H201" s="25">
        <v>0</v>
      </c>
      <c r="I201" s="25">
        <f t="shared" si="14"/>
        <v>1.03</v>
      </c>
      <c r="J201" s="25">
        <v>0</v>
      </c>
      <c r="K201" s="25">
        <v>0</v>
      </c>
      <c r="L201" s="25">
        <v>0</v>
      </c>
      <c r="M201" s="25">
        <v>1.03</v>
      </c>
      <c r="N201" s="25">
        <v>0</v>
      </c>
      <c r="O201" s="25">
        <v>0</v>
      </c>
      <c r="P201" s="25">
        <f t="shared" si="15"/>
        <v>9.55</v>
      </c>
      <c r="Q201" s="42"/>
      <c r="R201" s="43"/>
    </row>
    <row r="202" spans="1:18">
      <c r="A202" s="23" t="s">
        <v>410</v>
      </c>
      <c r="B202" s="23" t="s">
        <v>411</v>
      </c>
      <c r="C202" s="24">
        <v>4</v>
      </c>
      <c r="D202" s="24">
        <v>2</v>
      </c>
      <c r="E202" s="25">
        <v>9.74</v>
      </c>
      <c r="F202" s="25">
        <v>0</v>
      </c>
      <c r="G202" s="25">
        <v>0</v>
      </c>
      <c r="H202" s="25">
        <v>0</v>
      </c>
      <c r="I202" s="25">
        <f t="shared" si="14"/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f t="shared" si="15"/>
        <v>9.74</v>
      </c>
      <c r="Q202" s="42"/>
      <c r="R202" s="43"/>
    </row>
    <row r="203" spans="1:18">
      <c r="A203" s="23" t="s">
        <v>412</v>
      </c>
      <c r="B203" s="23" t="s">
        <v>413</v>
      </c>
      <c r="C203" s="24">
        <v>5</v>
      </c>
      <c r="D203" s="24">
        <v>2</v>
      </c>
      <c r="E203" s="25">
        <v>4.55</v>
      </c>
      <c r="F203" s="25">
        <v>0</v>
      </c>
      <c r="G203" s="25">
        <v>0</v>
      </c>
      <c r="H203" s="25">
        <v>0</v>
      </c>
      <c r="I203" s="25">
        <f t="shared" si="14"/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f t="shared" si="15"/>
        <v>4.55</v>
      </c>
      <c r="Q203" s="42"/>
      <c r="R203" s="43"/>
    </row>
    <row r="204" spans="1:18">
      <c r="A204" s="23" t="s">
        <v>414</v>
      </c>
      <c r="B204" s="23" t="s">
        <v>415</v>
      </c>
      <c r="C204" s="24">
        <v>4</v>
      </c>
      <c r="D204" s="24">
        <v>2</v>
      </c>
      <c r="E204" s="25">
        <v>8.46</v>
      </c>
      <c r="F204" s="25">
        <v>0</v>
      </c>
      <c r="G204" s="25">
        <v>0</v>
      </c>
      <c r="H204" s="25">
        <v>0</v>
      </c>
      <c r="I204" s="25">
        <f t="shared" si="14"/>
        <v>0.8</v>
      </c>
      <c r="J204" s="25">
        <v>0</v>
      </c>
      <c r="K204" s="25">
        <v>0</v>
      </c>
      <c r="L204" s="25">
        <v>0</v>
      </c>
      <c r="M204" s="25">
        <v>0.8</v>
      </c>
      <c r="N204" s="25">
        <v>0</v>
      </c>
      <c r="O204" s="25">
        <v>0</v>
      </c>
      <c r="P204" s="25">
        <f t="shared" si="15"/>
        <v>7.66</v>
      </c>
      <c r="Q204" s="42"/>
      <c r="R204" s="43"/>
    </row>
    <row r="205" spans="1:18">
      <c r="A205" s="48" t="s">
        <v>416</v>
      </c>
      <c r="B205" s="48" t="s">
        <v>417</v>
      </c>
      <c r="C205" s="49">
        <v>1</v>
      </c>
      <c r="D205" s="49">
        <v>0</v>
      </c>
      <c r="E205" s="50">
        <v>5.73</v>
      </c>
      <c r="F205" s="50">
        <v>0</v>
      </c>
      <c r="G205" s="50">
        <v>0</v>
      </c>
      <c r="H205" s="50">
        <v>0</v>
      </c>
      <c r="I205" s="50">
        <f t="shared" si="14"/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f t="shared" si="15"/>
        <v>5.73</v>
      </c>
      <c r="Q205" s="51"/>
      <c r="R205" s="52"/>
    </row>
    <row r="206" spans="1:18">
      <c r="A206" s="23" t="s">
        <v>418</v>
      </c>
      <c r="B206" s="23" t="s">
        <v>419</v>
      </c>
      <c r="C206" s="24">
        <v>5</v>
      </c>
      <c r="D206" s="24">
        <v>4</v>
      </c>
      <c r="E206" s="25">
        <v>9.43</v>
      </c>
      <c r="F206" s="25">
        <v>0</v>
      </c>
      <c r="G206" s="25">
        <v>0</v>
      </c>
      <c r="H206" s="25">
        <v>0</v>
      </c>
      <c r="I206" s="25">
        <f t="shared" si="14"/>
        <v>1.75</v>
      </c>
      <c r="J206" s="25">
        <v>0</v>
      </c>
      <c r="K206" s="25">
        <v>0</v>
      </c>
      <c r="L206" s="25">
        <v>0</v>
      </c>
      <c r="M206" s="25">
        <v>1.75</v>
      </c>
      <c r="N206" s="25">
        <v>0</v>
      </c>
      <c r="O206" s="25">
        <v>0</v>
      </c>
      <c r="P206" s="25">
        <f t="shared" si="15"/>
        <v>7.68</v>
      </c>
      <c r="Q206" s="42"/>
      <c r="R206" s="43"/>
    </row>
    <row r="207" spans="1:18">
      <c r="A207" s="23" t="s">
        <v>420</v>
      </c>
      <c r="B207" s="23" t="s">
        <v>421</v>
      </c>
      <c r="C207" s="24">
        <v>5</v>
      </c>
      <c r="D207" s="24">
        <v>2</v>
      </c>
      <c r="E207" s="25">
        <v>14.61</v>
      </c>
      <c r="F207" s="25">
        <v>0</v>
      </c>
      <c r="G207" s="25">
        <v>0</v>
      </c>
      <c r="H207" s="25">
        <v>0</v>
      </c>
      <c r="I207" s="25">
        <f t="shared" si="14"/>
        <v>5.62</v>
      </c>
      <c r="J207" s="25">
        <v>0</v>
      </c>
      <c r="K207" s="25">
        <v>0</v>
      </c>
      <c r="L207" s="25">
        <v>0</v>
      </c>
      <c r="M207" s="25">
        <v>5.62</v>
      </c>
      <c r="N207" s="25">
        <v>0</v>
      </c>
      <c r="O207" s="25">
        <v>0</v>
      </c>
      <c r="P207" s="25">
        <f t="shared" si="15"/>
        <v>8.99</v>
      </c>
      <c r="Q207" s="42"/>
      <c r="R207" s="43"/>
    </row>
    <row r="208" spans="1:18">
      <c r="A208" s="23" t="s">
        <v>422</v>
      </c>
      <c r="B208" s="23" t="s">
        <v>423</v>
      </c>
      <c r="C208" s="24">
        <v>5</v>
      </c>
      <c r="D208" s="24">
        <v>2</v>
      </c>
      <c r="E208" s="25">
        <v>8.44</v>
      </c>
      <c r="F208" s="25">
        <v>0</v>
      </c>
      <c r="G208" s="25">
        <v>0</v>
      </c>
      <c r="H208" s="25">
        <v>0</v>
      </c>
      <c r="I208" s="25">
        <f t="shared" si="14"/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f t="shared" si="15"/>
        <v>8.44</v>
      </c>
      <c r="Q208" s="42"/>
      <c r="R208" s="43"/>
    </row>
    <row r="209" spans="1:18">
      <c r="A209" s="23" t="s">
        <v>424</v>
      </c>
      <c r="B209" s="23" t="s">
        <v>425</v>
      </c>
      <c r="C209" s="24">
        <v>4</v>
      </c>
      <c r="D209" s="24">
        <v>2</v>
      </c>
      <c r="E209" s="25">
        <v>14.74</v>
      </c>
      <c r="F209" s="25">
        <v>0</v>
      </c>
      <c r="G209" s="25">
        <v>0</v>
      </c>
      <c r="H209" s="25">
        <v>0</v>
      </c>
      <c r="I209" s="25">
        <f t="shared" si="14"/>
        <v>1</v>
      </c>
      <c r="J209" s="25">
        <v>0</v>
      </c>
      <c r="K209" s="25">
        <v>0</v>
      </c>
      <c r="L209" s="25">
        <v>0</v>
      </c>
      <c r="M209" s="25">
        <v>1</v>
      </c>
      <c r="N209" s="25">
        <v>0</v>
      </c>
      <c r="O209" s="25">
        <v>0</v>
      </c>
      <c r="P209" s="25">
        <f t="shared" si="15"/>
        <v>13.74</v>
      </c>
      <c r="Q209" s="42"/>
      <c r="R209" s="43"/>
    </row>
    <row r="210" spans="1:18">
      <c r="A210" s="23" t="s">
        <v>426</v>
      </c>
      <c r="B210" s="23" t="s">
        <v>427</v>
      </c>
      <c r="C210" s="24">
        <v>4</v>
      </c>
      <c r="D210" s="24">
        <v>2</v>
      </c>
      <c r="E210" s="25">
        <v>5.66</v>
      </c>
      <c r="F210" s="25">
        <v>0</v>
      </c>
      <c r="G210" s="25">
        <v>0</v>
      </c>
      <c r="H210" s="25">
        <v>0</v>
      </c>
      <c r="I210" s="25">
        <f t="shared" si="14"/>
        <v>1.66</v>
      </c>
      <c r="J210" s="25">
        <v>0</v>
      </c>
      <c r="K210" s="25">
        <v>0</v>
      </c>
      <c r="L210" s="25">
        <v>0</v>
      </c>
      <c r="M210" s="25">
        <v>1.66</v>
      </c>
      <c r="N210" s="25">
        <v>0</v>
      </c>
      <c r="O210" s="25">
        <v>0</v>
      </c>
      <c r="P210" s="25">
        <f t="shared" si="15"/>
        <v>4</v>
      </c>
      <c r="Q210" s="42"/>
      <c r="R210" s="43"/>
    </row>
    <row r="211" spans="1:18">
      <c r="A211" s="26" t="s">
        <v>428</v>
      </c>
      <c r="B211" s="26" t="s">
        <v>429</v>
      </c>
      <c r="C211" s="27">
        <v>4</v>
      </c>
      <c r="D211" s="27">
        <v>2</v>
      </c>
      <c r="E211" s="28">
        <v>13.11</v>
      </c>
      <c r="F211" s="28">
        <v>0</v>
      </c>
      <c r="G211" s="28">
        <v>0</v>
      </c>
      <c r="H211" s="28">
        <v>0</v>
      </c>
      <c r="I211" s="28">
        <f t="shared" si="14"/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8">
        <v>0</v>
      </c>
      <c r="P211" s="28">
        <f t="shared" si="15"/>
        <v>13.11</v>
      </c>
      <c r="Q211" s="44" t="s">
        <v>103</v>
      </c>
      <c r="R211" s="45"/>
    </row>
    <row r="212" spans="1:18">
      <c r="A212" s="23" t="s">
        <v>430</v>
      </c>
      <c r="B212" s="23" t="s">
        <v>431</v>
      </c>
      <c r="C212" s="24">
        <v>3</v>
      </c>
      <c r="D212" s="24">
        <v>2</v>
      </c>
      <c r="E212" s="25">
        <v>11.05</v>
      </c>
      <c r="F212" s="25">
        <v>0</v>
      </c>
      <c r="G212" s="25">
        <v>0</v>
      </c>
      <c r="H212" s="25">
        <v>0</v>
      </c>
      <c r="I212" s="25">
        <f t="shared" si="14"/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f t="shared" si="15"/>
        <v>11.05</v>
      </c>
      <c r="Q212" s="42"/>
      <c r="R212" s="43"/>
    </row>
    <row r="213" spans="1:18">
      <c r="A213" s="23" t="s">
        <v>432</v>
      </c>
      <c r="B213" s="23" t="s">
        <v>433</v>
      </c>
      <c r="C213" s="24">
        <v>4</v>
      </c>
      <c r="D213" s="24">
        <v>2</v>
      </c>
      <c r="E213" s="25">
        <v>8.22</v>
      </c>
      <c r="F213" s="25">
        <v>0</v>
      </c>
      <c r="G213" s="25">
        <v>0</v>
      </c>
      <c r="H213" s="25">
        <v>0</v>
      </c>
      <c r="I213" s="25">
        <f t="shared" si="14"/>
        <v>1.73</v>
      </c>
      <c r="J213" s="25">
        <v>0</v>
      </c>
      <c r="K213" s="25">
        <v>0</v>
      </c>
      <c r="L213" s="25">
        <v>0</v>
      </c>
      <c r="M213" s="25">
        <f>0.58+1.15</f>
        <v>1.73</v>
      </c>
      <c r="N213" s="25">
        <v>0</v>
      </c>
      <c r="O213" s="25">
        <v>0</v>
      </c>
      <c r="P213" s="25">
        <f t="shared" si="15"/>
        <v>6.49</v>
      </c>
      <c r="Q213" s="42"/>
      <c r="R213" s="43"/>
    </row>
    <row r="214" spans="1:18">
      <c r="A214" s="23" t="s">
        <v>434</v>
      </c>
      <c r="B214" s="23" t="s">
        <v>435</v>
      </c>
      <c r="C214" s="24">
        <v>5</v>
      </c>
      <c r="D214" s="24">
        <v>2</v>
      </c>
      <c r="E214" s="25">
        <v>5.92</v>
      </c>
      <c r="F214" s="25">
        <v>0</v>
      </c>
      <c r="G214" s="25">
        <v>0</v>
      </c>
      <c r="H214" s="25">
        <v>0</v>
      </c>
      <c r="I214" s="25">
        <f t="shared" si="14"/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f t="shared" si="15"/>
        <v>5.92</v>
      </c>
      <c r="Q214" s="42"/>
      <c r="R214" s="43"/>
    </row>
    <row r="215" spans="1:18">
      <c r="A215" s="23" t="s">
        <v>436</v>
      </c>
      <c r="B215" s="23" t="s">
        <v>437</v>
      </c>
      <c r="C215" s="24">
        <v>4</v>
      </c>
      <c r="D215" s="24">
        <v>2</v>
      </c>
      <c r="E215" s="25">
        <v>12.36</v>
      </c>
      <c r="F215" s="25">
        <v>0</v>
      </c>
      <c r="G215" s="25">
        <v>0</v>
      </c>
      <c r="H215" s="25">
        <v>0</v>
      </c>
      <c r="I215" s="25">
        <f t="shared" si="14"/>
        <v>2.18</v>
      </c>
      <c r="J215" s="25">
        <v>0</v>
      </c>
      <c r="K215" s="25">
        <v>0</v>
      </c>
      <c r="L215" s="25">
        <v>0</v>
      </c>
      <c r="M215" s="25">
        <v>0</v>
      </c>
      <c r="N215" s="25">
        <v>2.18</v>
      </c>
      <c r="O215" s="25">
        <v>0</v>
      </c>
      <c r="P215" s="25">
        <f t="shared" si="15"/>
        <v>10.18</v>
      </c>
      <c r="Q215" s="42"/>
      <c r="R215" s="43"/>
    </row>
    <row r="216" spans="1:18">
      <c r="A216" s="23" t="s">
        <v>438</v>
      </c>
      <c r="B216" s="23" t="s">
        <v>439</v>
      </c>
      <c r="C216" s="24">
        <v>3</v>
      </c>
      <c r="D216" s="24">
        <v>2</v>
      </c>
      <c r="E216" s="25">
        <v>11.37</v>
      </c>
      <c r="F216" s="25">
        <v>0</v>
      </c>
      <c r="G216" s="25">
        <v>0</v>
      </c>
      <c r="H216" s="25">
        <v>0</v>
      </c>
      <c r="I216" s="25">
        <f t="shared" si="14"/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f t="shared" si="15"/>
        <v>11.37</v>
      </c>
      <c r="Q216" s="42"/>
      <c r="R216" s="43"/>
    </row>
    <row r="217" spans="1:18">
      <c r="A217" s="23" t="s">
        <v>440</v>
      </c>
      <c r="B217" s="23" t="s">
        <v>441</v>
      </c>
      <c r="C217" s="24">
        <v>3</v>
      </c>
      <c r="D217" s="24">
        <v>2</v>
      </c>
      <c r="E217" s="25">
        <v>8.77</v>
      </c>
      <c r="F217" s="25">
        <v>0</v>
      </c>
      <c r="G217" s="25">
        <v>0</v>
      </c>
      <c r="H217" s="25">
        <v>0</v>
      </c>
      <c r="I217" s="25">
        <f t="shared" si="14"/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f t="shared" si="15"/>
        <v>8.77</v>
      </c>
      <c r="Q217" s="42"/>
      <c r="R217" s="43"/>
    </row>
    <row r="218" spans="1:18">
      <c r="A218" s="23" t="s">
        <v>442</v>
      </c>
      <c r="B218" s="23" t="s">
        <v>443</v>
      </c>
      <c r="C218" s="24">
        <v>4</v>
      </c>
      <c r="D218" s="24">
        <v>2</v>
      </c>
      <c r="E218" s="25">
        <v>8.5</v>
      </c>
      <c r="F218" s="25">
        <v>0</v>
      </c>
      <c r="G218" s="25">
        <v>0</v>
      </c>
      <c r="H218" s="25">
        <v>0</v>
      </c>
      <c r="I218" s="25">
        <f t="shared" si="14"/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f t="shared" si="15"/>
        <v>8.5</v>
      </c>
      <c r="Q218" s="42"/>
      <c r="R218" s="43"/>
    </row>
    <row r="219" spans="1:18">
      <c r="A219" s="23" t="s">
        <v>444</v>
      </c>
      <c r="B219" s="23" t="s">
        <v>445</v>
      </c>
      <c r="C219" s="24">
        <v>2</v>
      </c>
      <c r="D219" s="24">
        <v>0</v>
      </c>
      <c r="E219" s="25">
        <v>15.22</v>
      </c>
      <c r="F219" s="25">
        <v>0</v>
      </c>
      <c r="G219" s="25">
        <v>0</v>
      </c>
      <c r="H219" s="25">
        <v>0</v>
      </c>
      <c r="I219" s="25">
        <f t="shared" si="14"/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f t="shared" si="15"/>
        <v>15.22</v>
      </c>
      <c r="Q219" s="42"/>
      <c r="R219" s="43"/>
    </row>
    <row r="220" spans="1:18">
      <c r="A220" s="23" t="s">
        <v>446</v>
      </c>
      <c r="B220" s="23" t="s">
        <v>447</v>
      </c>
      <c r="C220" s="24">
        <v>3</v>
      </c>
      <c r="D220" s="24">
        <v>2</v>
      </c>
      <c r="E220" s="25">
        <v>15.25</v>
      </c>
      <c r="F220" s="25">
        <v>0</v>
      </c>
      <c r="G220" s="25">
        <v>0</v>
      </c>
      <c r="H220" s="25">
        <v>0</v>
      </c>
      <c r="I220" s="25">
        <f t="shared" si="14"/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f t="shared" si="15"/>
        <v>15.25</v>
      </c>
      <c r="Q220" s="42"/>
      <c r="R220" s="43"/>
    </row>
    <row r="221" spans="1:18">
      <c r="A221" s="23" t="s">
        <v>448</v>
      </c>
      <c r="B221" s="23" t="s">
        <v>449</v>
      </c>
      <c r="C221" s="24">
        <v>5</v>
      </c>
      <c r="D221" s="24">
        <v>2</v>
      </c>
      <c r="E221" s="25">
        <v>11.71</v>
      </c>
      <c r="F221" s="25">
        <v>0</v>
      </c>
      <c r="G221" s="25">
        <v>0</v>
      </c>
      <c r="H221" s="25">
        <v>0</v>
      </c>
      <c r="I221" s="25">
        <f t="shared" si="14"/>
        <v>3.03</v>
      </c>
      <c r="J221" s="25">
        <v>0</v>
      </c>
      <c r="K221" s="25">
        <v>0</v>
      </c>
      <c r="L221" s="25">
        <v>0</v>
      </c>
      <c r="M221" s="25">
        <f>1.21+1.82</f>
        <v>3.03</v>
      </c>
      <c r="N221" s="25">
        <v>0</v>
      </c>
      <c r="O221" s="25">
        <v>0</v>
      </c>
      <c r="P221" s="25">
        <f t="shared" si="15"/>
        <v>8.68</v>
      </c>
      <c r="Q221" s="42"/>
      <c r="R221" s="43"/>
    </row>
    <row r="222" spans="1:18">
      <c r="A222" s="23" t="s">
        <v>450</v>
      </c>
      <c r="B222" s="23" t="s">
        <v>451</v>
      </c>
      <c r="C222" s="24">
        <v>6</v>
      </c>
      <c r="D222" s="24">
        <v>2</v>
      </c>
      <c r="E222" s="25">
        <v>13.77</v>
      </c>
      <c r="F222" s="25">
        <v>0</v>
      </c>
      <c r="G222" s="25">
        <v>0</v>
      </c>
      <c r="H222" s="25">
        <v>0</v>
      </c>
      <c r="I222" s="25">
        <f t="shared" si="14"/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f t="shared" si="15"/>
        <v>13.77</v>
      </c>
      <c r="Q222" s="42"/>
      <c r="R222" s="43"/>
    </row>
    <row r="223" spans="1:18">
      <c r="A223" s="23" t="s">
        <v>452</v>
      </c>
      <c r="B223" s="23" t="s">
        <v>453</v>
      </c>
      <c r="C223" s="24">
        <v>6</v>
      </c>
      <c r="D223" s="24">
        <v>2</v>
      </c>
      <c r="E223" s="25">
        <v>15.27</v>
      </c>
      <c r="F223" s="25">
        <v>0</v>
      </c>
      <c r="G223" s="25">
        <v>0</v>
      </c>
      <c r="H223" s="25">
        <v>0</v>
      </c>
      <c r="I223" s="25">
        <f t="shared" si="14"/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f t="shared" si="15"/>
        <v>15.27</v>
      </c>
      <c r="Q223" s="42"/>
      <c r="R223" s="43"/>
    </row>
    <row r="224" spans="1:18">
      <c r="A224" s="23" t="s">
        <v>454</v>
      </c>
      <c r="B224" s="23" t="s">
        <v>455</v>
      </c>
      <c r="C224" s="24">
        <v>2</v>
      </c>
      <c r="D224" s="24">
        <v>1</v>
      </c>
      <c r="E224" s="25">
        <v>11.45</v>
      </c>
      <c r="F224" s="25">
        <v>0</v>
      </c>
      <c r="G224" s="25">
        <v>0</v>
      </c>
      <c r="H224" s="25">
        <v>0</v>
      </c>
      <c r="I224" s="25">
        <f t="shared" si="14"/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f t="shared" si="15"/>
        <v>11.45</v>
      </c>
      <c r="Q224" s="42"/>
      <c r="R224" s="43"/>
    </row>
    <row r="225" spans="1:18">
      <c r="A225" s="23" t="s">
        <v>456</v>
      </c>
      <c r="B225" s="23" t="s">
        <v>457</v>
      </c>
      <c r="C225" s="24">
        <v>2</v>
      </c>
      <c r="D225" s="24">
        <v>1</v>
      </c>
      <c r="E225" s="25">
        <v>12.06</v>
      </c>
      <c r="F225" s="25">
        <v>0</v>
      </c>
      <c r="G225" s="25">
        <v>0</v>
      </c>
      <c r="H225" s="25">
        <v>0</v>
      </c>
      <c r="I225" s="25">
        <f t="shared" si="14"/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f t="shared" si="15"/>
        <v>12.06</v>
      </c>
      <c r="Q225" s="42"/>
      <c r="R225" s="43"/>
    </row>
    <row r="226" spans="1:18">
      <c r="A226" s="23" t="s">
        <v>458</v>
      </c>
      <c r="B226" s="23" t="s">
        <v>459</v>
      </c>
      <c r="C226" s="24">
        <v>3</v>
      </c>
      <c r="D226" s="24">
        <v>2</v>
      </c>
      <c r="E226" s="25">
        <v>11.27</v>
      </c>
      <c r="F226" s="25">
        <v>0</v>
      </c>
      <c r="G226" s="25">
        <v>0</v>
      </c>
      <c r="H226" s="25">
        <v>0</v>
      </c>
      <c r="I226" s="25">
        <f t="shared" si="14"/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f t="shared" si="15"/>
        <v>11.27</v>
      </c>
      <c r="Q226" s="42"/>
      <c r="R226" s="43"/>
    </row>
    <row r="227" spans="1:18">
      <c r="A227" s="23" t="s">
        <v>460</v>
      </c>
      <c r="B227" s="23" t="s">
        <v>461</v>
      </c>
      <c r="C227" s="24">
        <v>5</v>
      </c>
      <c r="D227" s="24">
        <v>2</v>
      </c>
      <c r="E227" s="25">
        <v>8.77</v>
      </c>
      <c r="F227" s="25">
        <v>0</v>
      </c>
      <c r="G227" s="25">
        <v>0</v>
      </c>
      <c r="H227" s="25">
        <v>0</v>
      </c>
      <c r="I227" s="25">
        <f t="shared" si="14"/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f t="shared" si="15"/>
        <v>8.77</v>
      </c>
      <c r="Q227" s="42"/>
      <c r="R227" s="43"/>
    </row>
    <row r="228" spans="1:18">
      <c r="A228" s="23" t="s">
        <v>462</v>
      </c>
      <c r="B228" s="23" t="s">
        <v>463</v>
      </c>
      <c r="C228" s="24">
        <v>8</v>
      </c>
      <c r="D228" s="24">
        <v>4</v>
      </c>
      <c r="E228" s="25">
        <v>12.75</v>
      </c>
      <c r="F228" s="25">
        <v>0</v>
      </c>
      <c r="G228" s="25">
        <v>0</v>
      </c>
      <c r="H228" s="25">
        <v>0</v>
      </c>
      <c r="I228" s="25">
        <f t="shared" si="14"/>
        <v>10.19</v>
      </c>
      <c r="J228" s="25">
        <v>0</v>
      </c>
      <c r="K228" s="25">
        <v>0</v>
      </c>
      <c r="L228" s="25">
        <v>0</v>
      </c>
      <c r="M228" s="25">
        <f>1.47+2.58+4.57+1.57</f>
        <v>10.19</v>
      </c>
      <c r="N228" s="25">
        <v>0</v>
      </c>
      <c r="O228" s="25">
        <v>0</v>
      </c>
      <c r="P228" s="25">
        <f t="shared" si="15"/>
        <v>2.56</v>
      </c>
      <c r="Q228" s="42"/>
      <c r="R228" s="43"/>
    </row>
    <row r="229" spans="1:18">
      <c r="A229" s="23" t="s">
        <v>464</v>
      </c>
      <c r="B229" s="23" t="s">
        <v>465</v>
      </c>
      <c r="C229" s="24">
        <v>4</v>
      </c>
      <c r="D229" s="24">
        <v>2</v>
      </c>
      <c r="E229" s="25">
        <v>11.37</v>
      </c>
      <c r="F229" s="25">
        <v>0</v>
      </c>
      <c r="G229" s="25">
        <v>0</v>
      </c>
      <c r="H229" s="25">
        <v>0</v>
      </c>
      <c r="I229" s="25">
        <f t="shared" si="14"/>
        <v>3.83</v>
      </c>
      <c r="J229" s="25">
        <v>0</v>
      </c>
      <c r="K229" s="25">
        <v>0</v>
      </c>
      <c r="L229" s="25">
        <v>0</v>
      </c>
      <c r="M229" s="25">
        <f>1.52+1.39+0.92</f>
        <v>3.83</v>
      </c>
      <c r="N229" s="25">
        <v>0</v>
      </c>
      <c r="O229" s="25">
        <v>0</v>
      </c>
      <c r="P229" s="25">
        <f t="shared" si="15"/>
        <v>7.54</v>
      </c>
      <c r="Q229" s="42"/>
      <c r="R229" s="43"/>
    </row>
    <row r="230" spans="1:18">
      <c r="A230" s="23" t="s">
        <v>466</v>
      </c>
      <c r="B230" s="23" t="s">
        <v>467</v>
      </c>
      <c r="C230" s="24">
        <v>1</v>
      </c>
      <c r="D230" s="24">
        <v>1</v>
      </c>
      <c r="E230" s="25">
        <v>5.67</v>
      </c>
      <c r="F230" s="25">
        <v>0</v>
      </c>
      <c r="G230" s="25">
        <v>0</v>
      </c>
      <c r="H230" s="25">
        <v>0</v>
      </c>
      <c r="I230" s="25">
        <f t="shared" si="14"/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f t="shared" si="15"/>
        <v>5.67</v>
      </c>
      <c r="Q230" s="42"/>
      <c r="R230" s="43"/>
    </row>
    <row r="231" spans="1:18">
      <c r="A231" s="23" t="s">
        <v>468</v>
      </c>
      <c r="B231" s="23" t="s">
        <v>469</v>
      </c>
      <c r="C231" s="24">
        <v>1</v>
      </c>
      <c r="D231" s="24">
        <v>0</v>
      </c>
      <c r="E231" s="25">
        <v>1.74</v>
      </c>
      <c r="F231" s="25">
        <v>0</v>
      </c>
      <c r="G231" s="25">
        <v>0</v>
      </c>
      <c r="H231" s="25">
        <v>0</v>
      </c>
      <c r="I231" s="25">
        <f t="shared" si="14"/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f t="shared" si="15"/>
        <v>1.74</v>
      </c>
      <c r="Q231" s="42"/>
      <c r="R231" s="43"/>
    </row>
    <row r="232" spans="1:18">
      <c r="A232" s="23" t="s">
        <v>470</v>
      </c>
      <c r="B232" s="23" t="s">
        <v>471</v>
      </c>
      <c r="C232" s="24">
        <v>4</v>
      </c>
      <c r="D232" s="24">
        <v>2</v>
      </c>
      <c r="E232" s="25">
        <v>6.21</v>
      </c>
      <c r="F232" s="25">
        <v>0</v>
      </c>
      <c r="G232" s="25">
        <v>0</v>
      </c>
      <c r="H232" s="25">
        <v>0</v>
      </c>
      <c r="I232" s="25">
        <f t="shared" si="14"/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f t="shared" si="15"/>
        <v>6.21</v>
      </c>
      <c r="Q232" s="42"/>
      <c r="R232" s="43"/>
    </row>
    <row r="233" spans="1:18">
      <c r="A233" s="29"/>
      <c r="B233" s="29" t="s">
        <v>472</v>
      </c>
      <c r="C233" s="30">
        <f>SUM(C234:C279)</f>
        <v>173</v>
      </c>
      <c r="D233" s="30">
        <f>SUM(D234:D279)</f>
        <v>90</v>
      </c>
      <c r="E233" s="34">
        <f t="shared" ref="E233:P233" si="16">SUM(E234:E279)</f>
        <v>377.35</v>
      </c>
      <c r="F233" s="34">
        <f t="shared" si="16"/>
        <v>0</v>
      </c>
      <c r="G233" s="34">
        <f t="shared" si="16"/>
        <v>0</v>
      </c>
      <c r="H233" s="34">
        <f t="shared" si="16"/>
        <v>0</v>
      </c>
      <c r="I233" s="34">
        <f t="shared" si="16"/>
        <v>35.53</v>
      </c>
      <c r="J233" s="34">
        <f t="shared" si="16"/>
        <v>0</v>
      </c>
      <c r="K233" s="34">
        <f t="shared" si="16"/>
        <v>1.12</v>
      </c>
      <c r="L233" s="34">
        <f t="shared" si="16"/>
        <v>0</v>
      </c>
      <c r="M233" s="34">
        <f t="shared" si="16"/>
        <v>12.77</v>
      </c>
      <c r="N233" s="34">
        <f t="shared" si="16"/>
        <v>10.98</v>
      </c>
      <c r="O233" s="34">
        <f t="shared" si="16"/>
        <v>10.66</v>
      </c>
      <c r="P233" s="34">
        <f t="shared" si="16"/>
        <v>341.82</v>
      </c>
      <c r="Q233" s="46"/>
      <c r="R233" s="47"/>
    </row>
    <row r="234" spans="1:18">
      <c r="A234" s="23" t="s">
        <v>473</v>
      </c>
      <c r="B234" s="23" t="s">
        <v>474</v>
      </c>
      <c r="C234" s="24">
        <v>5</v>
      </c>
      <c r="D234" s="24">
        <v>2</v>
      </c>
      <c r="E234" s="25">
        <v>10.45</v>
      </c>
      <c r="F234" s="25">
        <v>0</v>
      </c>
      <c r="G234" s="25">
        <v>0</v>
      </c>
      <c r="H234" s="25">
        <v>0</v>
      </c>
      <c r="I234" s="25">
        <f t="shared" ref="I234:I279" si="17">SUM(J234:O234)</f>
        <v>2.71</v>
      </c>
      <c r="J234" s="25">
        <v>0</v>
      </c>
      <c r="K234" s="25">
        <v>0</v>
      </c>
      <c r="L234" s="25">
        <v>0</v>
      </c>
      <c r="M234" s="25">
        <v>0</v>
      </c>
      <c r="N234" s="25">
        <f>2.43+0.28</f>
        <v>2.71</v>
      </c>
      <c r="O234" s="25">
        <v>0</v>
      </c>
      <c r="P234" s="25">
        <f t="shared" ref="P234:P279" si="18">E234+F234+G234-H234-I234</f>
        <v>7.74</v>
      </c>
      <c r="Q234" s="42"/>
      <c r="R234" s="43"/>
    </row>
    <row r="235" spans="1:18">
      <c r="A235" s="23" t="s">
        <v>475</v>
      </c>
      <c r="B235" s="23" t="s">
        <v>476</v>
      </c>
      <c r="C235" s="24">
        <v>3</v>
      </c>
      <c r="D235" s="24">
        <v>2</v>
      </c>
      <c r="E235" s="25">
        <v>7.33</v>
      </c>
      <c r="F235" s="25">
        <v>0</v>
      </c>
      <c r="G235" s="25">
        <v>0</v>
      </c>
      <c r="H235" s="25">
        <v>0</v>
      </c>
      <c r="I235" s="25">
        <f t="shared" si="17"/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f t="shared" si="18"/>
        <v>7.33</v>
      </c>
      <c r="Q235" s="42"/>
      <c r="R235" s="43"/>
    </row>
    <row r="236" spans="1:18">
      <c r="A236" s="23" t="s">
        <v>477</v>
      </c>
      <c r="B236" s="23" t="s">
        <v>478</v>
      </c>
      <c r="C236" s="24">
        <v>5</v>
      </c>
      <c r="D236" s="24">
        <v>2</v>
      </c>
      <c r="E236" s="25">
        <v>5.46</v>
      </c>
      <c r="F236" s="25">
        <v>0</v>
      </c>
      <c r="G236" s="25">
        <v>0</v>
      </c>
      <c r="H236" s="25">
        <v>0</v>
      </c>
      <c r="I236" s="25">
        <f t="shared" si="17"/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f t="shared" si="18"/>
        <v>5.46</v>
      </c>
      <c r="Q236" s="42"/>
      <c r="R236" s="43"/>
    </row>
    <row r="237" spans="1:18">
      <c r="A237" s="26" t="s">
        <v>479</v>
      </c>
      <c r="B237" s="26" t="s">
        <v>480</v>
      </c>
      <c r="C237" s="27">
        <v>3</v>
      </c>
      <c r="D237" s="27">
        <v>2</v>
      </c>
      <c r="E237" s="28">
        <v>9.2</v>
      </c>
      <c r="F237" s="28">
        <v>0</v>
      </c>
      <c r="G237" s="28">
        <v>0</v>
      </c>
      <c r="H237" s="28">
        <v>0</v>
      </c>
      <c r="I237" s="28">
        <f t="shared" si="17"/>
        <v>2.58</v>
      </c>
      <c r="J237" s="28">
        <v>0</v>
      </c>
      <c r="K237" s="28">
        <v>0</v>
      </c>
      <c r="L237" s="28">
        <v>0</v>
      </c>
      <c r="M237" s="28">
        <f>1.51+1.07</f>
        <v>2.58</v>
      </c>
      <c r="N237" s="28">
        <v>0</v>
      </c>
      <c r="O237" s="28">
        <v>0</v>
      </c>
      <c r="P237" s="28">
        <f t="shared" si="18"/>
        <v>6.62</v>
      </c>
      <c r="Q237" s="44" t="s">
        <v>481</v>
      </c>
      <c r="R237" s="45"/>
    </row>
    <row r="238" spans="1:18">
      <c r="A238" s="23" t="s">
        <v>482</v>
      </c>
      <c r="B238" s="23" t="s">
        <v>483</v>
      </c>
      <c r="C238" s="24">
        <v>3</v>
      </c>
      <c r="D238" s="24">
        <v>2</v>
      </c>
      <c r="E238" s="25">
        <v>7.23</v>
      </c>
      <c r="F238" s="25">
        <v>0</v>
      </c>
      <c r="G238" s="25">
        <v>0</v>
      </c>
      <c r="H238" s="25">
        <v>0</v>
      </c>
      <c r="I238" s="25">
        <f t="shared" si="17"/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f t="shared" si="18"/>
        <v>7.23</v>
      </c>
      <c r="Q238" s="42"/>
      <c r="R238" s="43"/>
    </row>
    <row r="239" spans="1:18">
      <c r="A239" s="23" t="s">
        <v>484</v>
      </c>
      <c r="B239" s="23" t="s">
        <v>485</v>
      </c>
      <c r="C239" s="24">
        <v>3</v>
      </c>
      <c r="D239" s="24">
        <v>2</v>
      </c>
      <c r="E239" s="25">
        <v>9.45</v>
      </c>
      <c r="F239" s="25">
        <v>0</v>
      </c>
      <c r="G239" s="25">
        <v>0</v>
      </c>
      <c r="H239" s="25">
        <v>0</v>
      </c>
      <c r="I239" s="25">
        <f t="shared" si="17"/>
        <v>0.35</v>
      </c>
      <c r="J239" s="25">
        <v>0</v>
      </c>
      <c r="K239" s="25">
        <v>0</v>
      </c>
      <c r="L239" s="25">
        <v>0</v>
      </c>
      <c r="M239" s="25">
        <v>0</v>
      </c>
      <c r="N239" s="25">
        <v>0.35</v>
      </c>
      <c r="O239" s="25">
        <v>0</v>
      </c>
      <c r="P239" s="25">
        <f t="shared" si="18"/>
        <v>9.1</v>
      </c>
      <c r="Q239" s="42"/>
      <c r="R239" s="43"/>
    </row>
    <row r="240" spans="1:18">
      <c r="A240" s="23" t="s">
        <v>486</v>
      </c>
      <c r="B240" s="23" t="s">
        <v>487</v>
      </c>
      <c r="C240" s="24">
        <v>2</v>
      </c>
      <c r="D240" s="24">
        <v>1</v>
      </c>
      <c r="E240" s="25">
        <v>7.6</v>
      </c>
      <c r="F240" s="25">
        <v>0</v>
      </c>
      <c r="G240" s="25">
        <v>0</v>
      </c>
      <c r="H240" s="25">
        <v>0</v>
      </c>
      <c r="I240" s="25">
        <f t="shared" si="17"/>
        <v>0.58</v>
      </c>
      <c r="J240" s="25">
        <v>0</v>
      </c>
      <c r="K240" s="25">
        <v>0</v>
      </c>
      <c r="L240" s="25">
        <v>0</v>
      </c>
      <c r="M240" s="25">
        <v>0.58</v>
      </c>
      <c r="N240" s="25">
        <v>0</v>
      </c>
      <c r="O240" s="25">
        <v>0</v>
      </c>
      <c r="P240" s="25">
        <f t="shared" si="18"/>
        <v>7.02</v>
      </c>
      <c r="Q240" s="42"/>
      <c r="R240" s="43"/>
    </row>
    <row r="241" spans="1:18">
      <c r="A241" s="48" t="s">
        <v>488</v>
      </c>
      <c r="B241" s="48" t="s">
        <v>489</v>
      </c>
      <c r="C241" s="49">
        <v>1</v>
      </c>
      <c r="D241" s="49">
        <v>0</v>
      </c>
      <c r="E241" s="50">
        <v>17.93</v>
      </c>
      <c r="F241" s="50">
        <v>0</v>
      </c>
      <c r="G241" s="50">
        <v>0</v>
      </c>
      <c r="H241" s="50">
        <v>0</v>
      </c>
      <c r="I241" s="50">
        <f t="shared" si="17"/>
        <v>1.53</v>
      </c>
      <c r="J241" s="50">
        <v>0</v>
      </c>
      <c r="K241" s="50">
        <v>0</v>
      </c>
      <c r="L241" s="50">
        <v>0</v>
      </c>
      <c r="M241" s="50">
        <v>1.53</v>
      </c>
      <c r="N241" s="50">
        <v>0</v>
      </c>
      <c r="O241" s="50">
        <v>0</v>
      </c>
      <c r="P241" s="50">
        <f t="shared" si="18"/>
        <v>16.4</v>
      </c>
      <c r="Q241" s="51"/>
      <c r="R241" s="45"/>
    </row>
    <row r="242" spans="1:18">
      <c r="A242" s="23" t="s">
        <v>490</v>
      </c>
      <c r="B242" s="23" t="s">
        <v>491</v>
      </c>
      <c r="C242" s="24">
        <v>6</v>
      </c>
      <c r="D242" s="24">
        <v>3</v>
      </c>
      <c r="E242" s="25">
        <v>7.47</v>
      </c>
      <c r="F242" s="25">
        <v>0</v>
      </c>
      <c r="G242" s="25">
        <v>0</v>
      </c>
      <c r="H242" s="25">
        <v>0</v>
      </c>
      <c r="I242" s="25">
        <f t="shared" si="17"/>
        <v>4.8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f>3.51+1.29</f>
        <v>4.8</v>
      </c>
      <c r="P242" s="25">
        <f t="shared" si="18"/>
        <v>2.67</v>
      </c>
      <c r="Q242" s="42"/>
      <c r="R242" s="43"/>
    </row>
    <row r="243" spans="1:18">
      <c r="A243" s="26" t="s">
        <v>492</v>
      </c>
      <c r="B243" s="26" t="s">
        <v>493</v>
      </c>
      <c r="C243" s="27">
        <v>4</v>
      </c>
      <c r="D243" s="27">
        <v>2</v>
      </c>
      <c r="E243" s="28">
        <v>7.81</v>
      </c>
      <c r="F243" s="28">
        <v>0</v>
      </c>
      <c r="G243" s="28">
        <v>0</v>
      </c>
      <c r="H243" s="28">
        <v>0</v>
      </c>
      <c r="I243" s="28">
        <f t="shared" si="17"/>
        <v>0.72</v>
      </c>
      <c r="J243" s="28">
        <v>0</v>
      </c>
      <c r="K243" s="28">
        <v>0</v>
      </c>
      <c r="L243" s="28">
        <v>0</v>
      </c>
      <c r="M243" s="28">
        <v>0</v>
      </c>
      <c r="N243" s="28">
        <v>0.72</v>
      </c>
      <c r="O243" s="28">
        <v>0</v>
      </c>
      <c r="P243" s="28">
        <f t="shared" si="18"/>
        <v>7.09</v>
      </c>
      <c r="Q243" s="44" t="s">
        <v>103</v>
      </c>
      <c r="R243" s="45"/>
    </row>
    <row r="244" spans="1:18">
      <c r="A244" s="23" t="s">
        <v>494</v>
      </c>
      <c r="B244" s="23" t="s">
        <v>495</v>
      </c>
      <c r="C244" s="24">
        <v>6</v>
      </c>
      <c r="D244" s="24">
        <v>3</v>
      </c>
      <c r="E244" s="25">
        <v>3.65</v>
      </c>
      <c r="F244" s="25">
        <v>0</v>
      </c>
      <c r="G244" s="25">
        <v>0</v>
      </c>
      <c r="H244" s="25">
        <v>0</v>
      </c>
      <c r="I244" s="25">
        <f t="shared" si="17"/>
        <v>1.12</v>
      </c>
      <c r="J244" s="25">
        <v>0</v>
      </c>
      <c r="K244" s="25">
        <v>1.12</v>
      </c>
      <c r="L244" s="25">
        <v>0</v>
      </c>
      <c r="M244" s="25">
        <v>0</v>
      </c>
      <c r="N244" s="25">
        <v>0</v>
      </c>
      <c r="O244" s="25">
        <v>0</v>
      </c>
      <c r="P244" s="25">
        <f t="shared" si="18"/>
        <v>2.53</v>
      </c>
      <c r="Q244" s="42"/>
      <c r="R244" s="43"/>
    </row>
    <row r="245" spans="1:18">
      <c r="A245" s="23" t="s">
        <v>496</v>
      </c>
      <c r="B245" s="23" t="s">
        <v>497</v>
      </c>
      <c r="C245" s="24">
        <v>3</v>
      </c>
      <c r="D245" s="24">
        <v>2</v>
      </c>
      <c r="E245" s="25">
        <v>6.29</v>
      </c>
      <c r="F245" s="25">
        <v>0</v>
      </c>
      <c r="G245" s="25">
        <v>0</v>
      </c>
      <c r="H245" s="25">
        <v>0</v>
      </c>
      <c r="I245" s="25">
        <f t="shared" si="17"/>
        <v>2.06</v>
      </c>
      <c r="J245" s="25">
        <v>0</v>
      </c>
      <c r="K245" s="25">
        <v>0</v>
      </c>
      <c r="L245" s="25">
        <v>0</v>
      </c>
      <c r="M245" s="25">
        <v>0</v>
      </c>
      <c r="N245" s="25">
        <f>0.76+1.3</f>
        <v>2.06</v>
      </c>
      <c r="O245" s="25">
        <v>0</v>
      </c>
      <c r="P245" s="25">
        <f t="shared" si="18"/>
        <v>4.23</v>
      </c>
      <c r="Q245" s="42"/>
      <c r="R245" s="43"/>
    </row>
    <row r="246" spans="1:18">
      <c r="A246" s="23" t="s">
        <v>498</v>
      </c>
      <c r="B246" s="23" t="s">
        <v>499</v>
      </c>
      <c r="C246" s="24">
        <v>5</v>
      </c>
      <c r="D246" s="24">
        <v>2</v>
      </c>
      <c r="E246" s="25">
        <v>11.56</v>
      </c>
      <c r="F246" s="25">
        <v>0</v>
      </c>
      <c r="G246" s="25">
        <v>0</v>
      </c>
      <c r="H246" s="25">
        <v>0</v>
      </c>
      <c r="I246" s="25">
        <f t="shared" si="17"/>
        <v>0.65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0.65</v>
      </c>
      <c r="P246" s="25">
        <f t="shared" si="18"/>
        <v>10.91</v>
      </c>
      <c r="Q246" s="42"/>
      <c r="R246" s="43"/>
    </row>
    <row r="247" spans="1:18">
      <c r="A247" s="23" t="s">
        <v>500</v>
      </c>
      <c r="B247" s="23" t="s">
        <v>501</v>
      </c>
      <c r="C247" s="24">
        <v>3</v>
      </c>
      <c r="D247" s="24">
        <v>2</v>
      </c>
      <c r="E247" s="25">
        <v>10.38</v>
      </c>
      <c r="F247" s="25">
        <v>0</v>
      </c>
      <c r="G247" s="25">
        <v>0</v>
      </c>
      <c r="H247" s="25">
        <v>0</v>
      </c>
      <c r="I247" s="25">
        <f t="shared" si="17"/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f t="shared" si="18"/>
        <v>10.38</v>
      </c>
      <c r="Q247" s="42"/>
      <c r="R247" s="43"/>
    </row>
    <row r="248" spans="1:18">
      <c r="A248" s="23" t="s">
        <v>502</v>
      </c>
      <c r="B248" s="23" t="s">
        <v>503</v>
      </c>
      <c r="C248" s="24">
        <v>5</v>
      </c>
      <c r="D248" s="24">
        <v>2</v>
      </c>
      <c r="E248" s="25">
        <v>9.87</v>
      </c>
      <c r="F248" s="25">
        <v>0</v>
      </c>
      <c r="G248" s="25">
        <v>0</v>
      </c>
      <c r="H248" s="25">
        <v>0</v>
      </c>
      <c r="I248" s="25">
        <f t="shared" si="17"/>
        <v>0.93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f>0.26+0.67</f>
        <v>0.93</v>
      </c>
      <c r="P248" s="25">
        <f t="shared" si="18"/>
        <v>8.94</v>
      </c>
      <c r="Q248" s="42"/>
      <c r="R248" s="43"/>
    </row>
    <row r="249" spans="1:18">
      <c r="A249" s="23" t="s">
        <v>504</v>
      </c>
      <c r="B249" s="23" t="s">
        <v>505</v>
      </c>
      <c r="C249" s="24">
        <v>6</v>
      </c>
      <c r="D249" s="24">
        <v>2</v>
      </c>
      <c r="E249" s="25">
        <v>9.68</v>
      </c>
      <c r="F249" s="25">
        <v>0</v>
      </c>
      <c r="G249" s="25">
        <v>0</v>
      </c>
      <c r="H249" s="25">
        <v>0</v>
      </c>
      <c r="I249" s="25">
        <f t="shared" si="17"/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f t="shared" si="18"/>
        <v>9.68</v>
      </c>
      <c r="Q249" s="42"/>
      <c r="R249" s="43"/>
    </row>
    <row r="250" spans="1:18">
      <c r="A250" s="26" t="s">
        <v>506</v>
      </c>
      <c r="B250" s="26" t="s">
        <v>507</v>
      </c>
      <c r="C250" s="27">
        <v>4</v>
      </c>
      <c r="D250" s="27">
        <v>2</v>
      </c>
      <c r="E250" s="28">
        <v>8.28</v>
      </c>
      <c r="F250" s="28">
        <v>0</v>
      </c>
      <c r="G250" s="28">
        <v>0</v>
      </c>
      <c r="H250" s="28">
        <v>0</v>
      </c>
      <c r="I250" s="28">
        <f t="shared" si="17"/>
        <v>0</v>
      </c>
      <c r="J250" s="28">
        <v>0</v>
      </c>
      <c r="K250" s="28">
        <v>0</v>
      </c>
      <c r="L250" s="28">
        <v>0</v>
      </c>
      <c r="M250" s="28">
        <v>0</v>
      </c>
      <c r="N250" s="28">
        <v>0</v>
      </c>
      <c r="O250" s="28">
        <v>0</v>
      </c>
      <c r="P250" s="28">
        <f t="shared" si="18"/>
        <v>8.28</v>
      </c>
      <c r="Q250" s="44" t="s">
        <v>79</v>
      </c>
      <c r="R250" s="45"/>
    </row>
    <row r="251" spans="1:18">
      <c r="A251" s="23" t="s">
        <v>508</v>
      </c>
      <c r="B251" s="23" t="s">
        <v>509</v>
      </c>
      <c r="C251" s="24">
        <v>6</v>
      </c>
      <c r="D251" s="24">
        <v>3</v>
      </c>
      <c r="E251" s="25">
        <v>12.3</v>
      </c>
      <c r="F251" s="25">
        <v>0</v>
      </c>
      <c r="G251" s="25">
        <v>0</v>
      </c>
      <c r="H251" s="25">
        <v>0</v>
      </c>
      <c r="I251" s="25">
        <f t="shared" si="17"/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f t="shared" si="18"/>
        <v>12.3</v>
      </c>
      <c r="Q251" s="42"/>
      <c r="R251" s="43"/>
    </row>
    <row r="252" spans="1:18">
      <c r="A252" s="23" t="s">
        <v>510</v>
      </c>
      <c r="B252" s="23" t="s">
        <v>511</v>
      </c>
      <c r="C252" s="24">
        <v>3</v>
      </c>
      <c r="D252" s="24">
        <v>1</v>
      </c>
      <c r="E252" s="25">
        <v>9.04</v>
      </c>
      <c r="F252" s="25">
        <v>0</v>
      </c>
      <c r="G252" s="25">
        <v>0</v>
      </c>
      <c r="H252" s="25">
        <v>0</v>
      </c>
      <c r="I252" s="25">
        <f t="shared" si="17"/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f t="shared" si="18"/>
        <v>9.04</v>
      </c>
      <c r="Q252" s="42"/>
      <c r="R252" s="43"/>
    </row>
    <row r="253" spans="1:18">
      <c r="A253" s="23" t="s">
        <v>512</v>
      </c>
      <c r="B253" s="23" t="s">
        <v>311</v>
      </c>
      <c r="C253" s="24">
        <v>3</v>
      </c>
      <c r="D253" s="24">
        <v>2</v>
      </c>
      <c r="E253" s="25">
        <v>8.3</v>
      </c>
      <c r="F253" s="25">
        <v>0</v>
      </c>
      <c r="G253" s="25">
        <v>0</v>
      </c>
      <c r="H253" s="25">
        <v>0</v>
      </c>
      <c r="I253" s="25">
        <f t="shared" si="17"/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f t="shared" si="18"/>
        <v>8.3</v>
      </c>
      <c r="Q253" s="42"/>
      <c r="R253" s="43"/>
    </row>
    <row r="254" spans="1:18">
      <c r="A254" s="23" t="s">
        <v>513</v>
      </c>
      <c r="B254" s="23" t="s">
        <v>514</v>
      </c>
      <c r="C254" s="24">
        <v>5</v>
      </c>
      <c r="D254" s="24">
        <v>2</v>
      </c>
      <c r="E254" s="25">
        <v>14.5</v>
      </c>
      <c r="F254" s="25">
        <v>0</v>
      </c>
      <c r="G254" s="25">
        <v>0</v>
      </c>
      <c r="H254" s="25">
        <v>0</v>
      </c>
      <c r="I254" s="25">
        <f t="shared" si="17"/>
        <v>2.52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f>1.67+0.85</f>
        <v>2.52</v>
      </c>
      <c r="P254" s="25">
        <f t="shared" si="18"/>
        <v>11.98</v>
      </c>
      <c r="Q254" s="42"/>
      <c r="R254" s="43"/>
    </row>
    <row r="255" spans="1:18">
      <c r="A255" s="23" t="s">
        <v>515</v>
      </c>
      <c r="B255" s="23" t="s">
        <v>516</v>
      </c>
      <c r="C255" s="24">
        <v>5</v>
      </c>
      <c r="D255" s="24">
        <v>2</v>
      </c>
      <c r="E255" s="25">
        <v>9.29</v>
      </c>
      <c r="F255" s="25">
        <v>0</v>
      </c>
      <c r="G255" s="25">
        <v>0</v>
      </c>
      <c r="H255" s="25">
        <v>0</v>
      </c>
      <c r="I255" s="25">
        <f t="shared" si="17"/>
        <v>0.88</v>
      </c>
      <c r="J255" s="25">
        <v>0</v>
      </c>
      <c r="K255" s="25">
        <v>0</v>
      </c>
      <c r="L255" s="25">
        <v>0</v>
      </c>
      <c r="M255" s="25">
        <v>0.88</v>
      </c>
      <c r="N255" s="25">
        <v>0</v>
      </c>
      <c r="O255" s="25">
        <v>0</v>
      </c>
      <c r="P255" s="25">
        <f t="shared" si="18"/>
        <v>8.41</v>
      </c>
      <c r="Q255" s="42"/>
      <c r="R255" s="43"/>
    </row>
    <row r="256" spans="1:18">
      <c r="A256" s="23" t="s">
        <v>517</v>
      </c>
      <c r="B256" s="23" t="s">
        <v>518</v>
      </c>
      <c r="C256" s="24">
        <v>3</v>
      </c>
      <c r="D256" s="24">
        <v>2</v>
      </c>
      <c r="E256" s="25">
        <v>7.78</v>
      </c>
      <c r="F256" s="25">
        <v>0</v>
      </c>
      <c r="G256" s="25">
        <v>0</v>
      </c>
      <c r="H256" s="25">
        <v>0</v>
      </c>
      <c r="I256" s="25">
        <f t="shared" si="17"/>
        <v>1.62</v>
      </c>
      <c r="J256" s="25">
        <v>0</v>
      </c>
      <c r="K256" s="25">
        <v>0</v>
      </c>
      <c r="L256" s="25">
        <v>0</v>
      </c>
      <c r="M256" s="25">
        <v>1.62</v>
      </c>
      <c r="N256" s="25">
        <v>0</v>
      </c>
      <c r="O256" s="25">
        <v>0</v>
      </c>
      <c r="P256" s="25">
        <f t="shared" si="18"/>
        <v>6.16</v>
      </c>
      <c r="Q256" s="42"/>
      <c r="R256" s="43"/>
    </row>
    <row r="257" spans="1:18">
      <c r="A257" s="23" t="s">
        <v>519</v>
      </c>
      <c r="B257" s="23" t="s">
        <v>520</v>
      </c>
      <c r="C257" s="24">
        <v>4</v>
      </c>
      <c r="D257" s="24">
        <v>2</v>
      </c>
      <c r="E257" s="25">
        <v>10.76</v>
      </c>
      <c r="F257" s="25">
        <v>0</v>
      </c>
      <c r="G257" s="25">
        <v>0</v>
      </c>
      <c r="H257" s="25">
        <v>0</v>
      </c>
      <c r="I257" s="25">
        <f t="shared" si="17"/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f t="shared" si="18"/>
        <v>10.76</v>
      </c>
      <c r="Q257" s="42"/>
      <c r="R257" s="43"/>
    </row>
    <row r="258" spans="1:18">
      <c r="A258" s="23" t="s">
        <v>521</v>
      </c>
      <c r="B258" s="23" t="s">
        <v>522</v>
      </c>
      <c r="C258" s="24">
        <v>6</v>
      </c>
      <c r="D258" s="24">
        <v>3</v>
      </c>
      <c r="E258" s="25">
        <v>9.23</v>
      </c>
      <c r="F258" s="25">
        <v>0</v>
      </c>
      <c r="G258" s="25">
        <v>0</v>
      </c>
      <c r="H258" s="25">
        <v>0</v>
      </c>
      <c r="I258" s="25">
        <f t="shared" si="17"/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f t="shared" si="18"/>
        <v>9.23</v>
      </c>
      <c r="Q258" s="42"/>
      <c r="R258" s="43"/>
    </row>
    <row r="259" spans="1:18">
      <c r="A259" s="23" t="s">
        <v>523</v>
      </c>
      <c r="B259" s="23" t="s">
        <v>524</v>
      </c>
      <c r="C259" s="24">
        <v>1</v>
      </c>
      <c r="D259" s="24">
        <v>1</v>
      </c>
      <c r="E259" s="25">
        <v>9.36</v>
      </c>
      <c r="F259" s="25">
        <v>0</v>
      </c>
      <c r="G259" s="25">
        <v>0</v>
      </c>
      <c r="H259" s="25">
        <v>0</v>
      </c>
      <c r="I259" s="25">
        <f t="shared" si="17"/>
        <v>0.38</v>
      </c>
      <c r="J259" s="25">
        <v>0</v>
      </c>
      <c r="K259" s="25">
        <v>0</v>
      </c>
      <c r="L259" s="25">
        <v>0</v>
      </c>
      <c r="M259" s="25">
        <v>0</v>
      </c>
      <c r="N259" s="25">
        <f>0.23+0.15</f>
        <v>0.38</v>
      </c>
      <c r="O259" s="25">
        <v>0</v>
      </c>
      <c r="P259" s="25">
        <f t="shared" si="18"/>
        <v>8.98</v>
      </c>
      <c r="Q259" s="42"/>
      <c r="R259" s="43"/>
    </row>
    <row r="260" spans="1:18">
      <c r="A260" s="23" t="s">
        <v>525</v>
      </c>
      <c r="B260" s="23" t="s">
        <v>526</v>
      </c>
      <c r="C260" s="24">
        <v>6</v>
      </c>
      <c r="D260" s="24">
        <v>3</v>
      </c>
      <c r="E260" s="25">
        <v>12.62</v>
      </c>
      <c r="F260" s="25">
        <v>0</v>
      </c>
      <c r="G260" s="25">
        <v>0</v>
      </c>
      <c r="H260" s="25">
        <v>0</v>
      </c>
      <c r="I260" s="25">
        <f t="shared" si="17"/>
        <v>1.76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f>0.99+0.77</f>
        <v>1.76</v>
      </c>
      <c r="P260" s="25">
        <f t="shared" si="18"/>
        <v>10.86</v>
      </c>
      <c r="Q260" s="42"/>
      <c r="R260" s="43"/>
    </row>
    <row r="261" spans="1:18">
      <c r="A261" s="23" t="s">
        <v>527</v>
      </c>
      <c r="B261" s="23" t="s">
        <v>528</v>
      </c>
      <c r="C261" s="24">
        <v>4</v>
      </c>
      <c r="D261" s="24">
        <v>2</v>
      </c>
      <c r="E261" s="25">
        <v>7.54</v>
      </c>
      <c r="F261" s="25">
        <v>0</v>
      </c>
      <c r="G261" s="25">
        <v>0</v>
      </c>
      <c r="H261" s="25">
        <v>0</v>
      </c>
      <c r="I261" s="25">
        <f t="shared" si="17"/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f t="shared" si="18"/>
        <v>7.54</v>
      </c>
      <c r="Q261" s="42"/>
      <c r="R261" s="43"/>
    </row>
    <row r="262" spans="1:18">
      <c r="A262" s="23" t="s">
        <v>529</v>
      </c>
      <c r="B262" s="23" t="s">
        <v>530</v>
      </c>
      <c r="C262" s="24">
        <v>4</v>
      </c>
      <c r="D262" s="24">
        <v>2</v>
      </c>
      <c r="E262" s="25">
        <v>5.26</v>
      </c>
      <c r="F262" s="25">
        <v>0</v>
      </c>
      <c r="G262" s="25">
        <v>0</v>
      </c>
      <c r="H262" s="25">
        <v>0</v>
      </c>
      <c r="I262" s="25">
        <f t="shared" si="17"/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f t="shared" si="18"/>
        <v>5.26</v>
      </c>
      <c r="Q262" s="42"/>
      <c r="R262" s="43"/>
    </row>
    <row r="263" spans="1:18">
      <c r="A263" s="23" t="s">
        <v>531</v>
      </c>
      <c r="B263" s="23" t="s">
        <v>532</v>
      </c>
      <c r="C263" s="24">
        <v>5</v>
      </c>
      <c r="D263" s="24">
        <v>2</v>
      </c>
      <c r="E263" s="25">
        <v>7.41</v>
      </c>
      <c r="F263" s="25">
        <v>0</v>
      </c>
      <c r="G263" s="25">
        <v>0</v>
      </c>
      <c r="H263" s="25">
        <v>0</v>
      </c>
      <c r="I263" s="25">
        <f t="shared" si="17"/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f t="shared" si="18"/>
        <v>7.41</v>
      </c>
      <c r="Q263" s="42"/>
      <c r="R263" s="43"/>
    </row>
    <row r="264" spans="1:18">
      <c r="A264" s="23" t="s">
        <v>533</v>
      </c>
      <c r="B264" s="23" t="s">
        <v>534</v>
      </c>
      <c r="C264" s="24">
        <v>4</v>
      </c>
      <c r="D264" s="24">
        <v>2</v>
      </c>
      <c r="E264" s="25">
        <v>6.82</v>
      </c>
      <c r="F264" s="25">
        <v>0</v>
      </c>
      <c r="G264" s="25">
        <v>0</v>
      </c>
      <c r="H264" s="25">
        <v>0</v>
      </c>
      <c r="I264" s="25">
        <f t="shared" si="17"/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f t="shared" si="18"/>
        <v>6.82</v>
      </c>
      <c r="Q264" s="42"/>
      <c r="R264" s="43"/>
    </row>
    <row r="265" spans="1:18">
      <c r="A265" s="23" t="s">
        <v>535</v>
      </c>
      <c r="B265" s="23" t="s">
        <v>536</v>
      </c>
      <c r="C265" s="24">
        <v>6</v>
      </c>
      <c r="D265" s="24">
        <v>3</v>
      </c>
      <c r="E265" s="25">
        <v>11.05</v>
      </c>
      <c r="F265" s="25">
        <v>0</v>
      </c>
      <c r="G265" s="25">
        <v>0</v>
      </c>
      <c r="H265" s="25">
        <v>0</v>
      </c>
      <c r="I265" s="25">
        <f t="shared" si="17"/>
        <v>0.69</v>
      </c>
      <c r="J265" s="25">
        <v>0</v>
      </c>
      <c r="K265" s="25">
        <v>0</v>
      </c>
      <c r="L265" s="25">
        <v>0</v>
      </c>
      <c r="M265" s="25">
        <v>0</v>
      </c>
      <c r="N265" s="25">
        <v>0.69</v>
      </c>
      <c r="O265" s="25">
        <v>0</v>
      </c>
      <c r="P265" s="25">
        <f t="shared" si="18"/>
        <v>10.36</v>
      </c>
      <c r="Q265" s="42"/>
      <c r="R265" s="43"/>
    </row>
    <row r="266" spans="1:18">
      <c r="A266" s="23" t="s">
        <v>537</v>
      </c>
      <c r="B266" s="23" t="s">
        <v>538</v>
      </c>
      <c r="C266" s="24">
        <v>5</v>
      </c>
      <c r="D266" s="24">
        <v>2</v>
      </c>
      <c r="E266" s="25">
        <v>13.84</v>
      </c>
      <c r="F266" s="25">
        <v>0</v>
      </c>
      <c r="G266" s="25">
        <v>0</v>
      </c>
      <c r="H266" s="25">
        <v>0</v>
      </c>
      <c r="I266" s="25">
        <f t="shared" si="17"/>
        <v>1.87</v>
      </c>
      <c r="J266" s="25">
        <v>0</v>
      </c>
      <c r="K266" s="25">
        <v>0</v>
      </c>
      <c r="L266" s="25">
        <v>0</v>
      </c>
      <c r="M266" s="25">
        <f>0.82+0.29+0.76</f>
        <v>1.87</v>
      </c>
      <c r="N266" s="25">
        <v>0</v>
      </c>
      <c r="O266" s="25">
        <v>0</v>
      </c>
      <c r="P266" s="25">
        <f t="shared" si="18"/>
        <v>11.97</v>
      </c>
      <c r="Q266" s="42"/>
      <c r="R266" s="43"/>
    </row>
    <row r="267" spans="1:18">
      <c r="A267" s="23" t="s">
        <v>539</v>
      </c>
      <c r="B267" s="23" t="s">
        <v>540</v>
      </c>
      <c r="C267" s="24">
        <v>4</v>
      </c>
      <c r="D267" s="24">
        <v>2</v>
      </c>
      <c r="E267" s="25">
        <v>7.9</v>
      </c>
      <c r="F267" s="25">
        <v>0</v>
      </c>
      <c r="G267" s="25">
        <v>0</v>
      </c>
      <c r="H267" s="25">
        <v>0</v>
      </c>
      <c r="I267" s="25">
        <f t="shared" si="17"/>
        <v>0.86</v>
      </c>
      <c r="J267" s="25">
        <v>0</v>
      </c>
      <c r="K267" s="25">
        <v>0</v>
      </c>
      <c r="L267" s="25">
        <v>0</v>
      </c>
      <c r="M267" s="25">
        <v>0</v>
      </c>
      <c r="N267" s="25">
        <v>0.86</v>
      </c>
      <c r="O267" s="25">
        <v>0</v>
      </c>
      <c r="P267" s="25">
        <f t="shared" si="18"/>
        <v>7.04</v>
      </c>
      <c r="Q267" s="42"/>
      <c r="R267" s="43"/>
    </row>
    <row r="268" spans="1:18">
      <c r="A268" s="23" t="s">
        <v>541</v>
      </c>
      <c r="B268" s="23" t="s">
        <v>542</v>
      </c>
      <c r="C268" s="24">
        <v>6</v>
      </c>
      <c r="D268" s="24">
        <v>4</v>
      </c>
      <c r="E268" s="25">
        <v>8.3</v>
      </c>
      <c r="F268" s="25">
        <v>0</v>
      </c>
      <c r="G268" s="25">
        <v>0</v>
      </c>
      <c r="H268" s="25">
        <v>0</v>
      </c>
      <c r="I268" s="25">
        <f t="shared" si="17"/>
        <v>1.37</v>
      </c>
      <c r="J268" s="25">
        <v>0</v>
      </c>
      <c r="K268" s="25">
        <v>0</v>
      </c>
      <c r="L268" s="25">
        <v>0</v>
      </c>
      <c r="M268" s="25">
        <f>0.72+0.37+0.28</f>
        <v>1.37</v>
      </c>
      <c r="N268" s="25">
        <v>0</v>
      </c>
      <c r="O268" s="25">
        <v>0</v>
      </c>
      <c r="P268" s="25">
        <f t="shared" si="18"/>
        <v>6.93</v>
      </c>
      <c r="Q268" s="42"/>
      <c r="R268" s="43"/>
    </row>
    <row r="269" spans="1:18">
      <c r="A269" s="23" t="s">
        <v>543</v>
      </c>
      <c r="B269" s="23" t="s">
        <v>544</v>
      </c>
      <c r="C269" s="24">
        <v>1</v>
      </c>
      <c r="D269" s="24">
        <v>1</v>
      </c>
      <c r="E269" s="25">
        <v>7.47</v>
      </c>
      <c r="F269" s="25">
        <v>0</v>
      </c>
      <c r="G269" s="25">
        <v>0</v>
      </c>
      <c r="H269" s="25">
        <v>0</v>
      </c>
      <c r="I269" s="25">
        <f t="shared" si="17"/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f t="shared" si="18"/>
        <v>7.47</v>
      </c>
      <c r="Q269" s="42"/>
      <c r="R269" s="43"/>
    </row>
    <row r="270" spans="1:18">
      <c r="A270" s="26" t="s">
        <v>545</v>
      </c>
      <c r="B270" s="26" t="s">
        <v>546</v>
      </c>
      <c r="C270" s="27">
        <v>6</v>
      </c>
      <c r="D270" s="27">
        <v>3</v>
      </c>
      <c r="E270" s="28">
        <v>9.1</v>
      </c>
      <c r="F270" s="28">
        <v>0</v>
      </c>
      <c r="G270" s="28">
        <v>0</v>
      </c>
      <c r="H270" s="28">
        <v>0</v>
      </c>
      <c r="I270" s="28">
        <f t="shared" si="17"/>
        <v>0</v>
      </c>
      <c r="J270" s="28">
        <v>0</v>
      </c>
      <c r="K270" s="28">
        <v>0</v>
      </c>
      <c r="L270" s="28">
        <v>0</v>
      </c>
      <c r="M270" s="28">
        <v>0</v>
      </c>
      <c r="N270" s="28">
        <v>0</v>
      </c>
      <c r="O270" s="28">
        <v>0</v>
      </c>
      <c r="P270" s="28">
        <f t="shared" si="18"/>
        <v>9.1</v>
      </c>
      <c r="Q270" s="44" t="s">
        <v>547</v>
      </c>
      <c r="R270" s="45"/>
    </row>
    <row r="271" spans="1:18">
      <c r="A271" s="23" t="s">
        <v>548</v>
      </c>
      <c r="B271" s="23" t="s">
        <v>549</v>
      </c>
      <c r="C271" s="24">
        <v>3</v>
      </c>
      <c r="D271" s="24">
        <v>2</v>
      </c>
      <c r="E271" s="25">
        <v>4.7</v>
      </c>
      <c r="F271" s="25">
        <v>0</v>
      </c>
      <c r="G271" s="25">
        <v>0</v>
      </c>
      <c r="H271" s="25">
        <v>0</v>
      </c>
      <c r="I271" s="25">
        <f t="shared" si="17"/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f t="shared" si="18"/>
        <v>4.7</v>
      </c>
      <c r="Q271" s="42"/>
      <c r="R271" s="43"/>
    </row>
    <row r="272" spans="1:18">
      <c r="A272" s="23" t="s">
        <v>550</v>
      </c>
      <c r="B272" s="23" t="s">
        <v>551</v>
      </c>
      <c r="C272" s="24">
        <v>1</v>
      </c>
      <c r="D272" s="24">
        <v>1</v>
      </c>
      <c r="E272" s="25">
        <v>2.95</v>
      </c>
      <c r="F272" s="25">
        <v>0</v>
      </c>
      <c r="G272" s="25">
        <v>0</v>
      </c>
      <c r="H272" s="25">
        <v>0</v>
      </c>
      <c r="I272" s="25">
        <f t="shared" si="17"/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f t="shared" si="18"/>
        <v>2.95</v>
      </c>
      <c r="Q272" s="42"/>
      <c r="R272" s="43"/>
    </row>
    <row r="273" spans="1:18">
      <c r="A273" s="23" t="s">
        <v>552</v>
      </c>
      <c r="B273" s="23" t="s">
        <v>553</v>
      </c>
      <c r="C273" s="24">
        <v>4</v>
      </c>
      <c r="D273" s="24">
        <v>2</v>
      </c>
      <c r="E273" s="25">
        <v>4.31</v>
      </c>
      <c r="F273" s="25">
        <v>0</v>
      </c>
      <c r="G273" s="25">
        <v>0</v>
      </c>
      <c r="H273" s="25">
        <v>0</v>
      </c>
      <c r="I273" s="25">
        <f t="shared" si="17"/>
        <v>2.35</v>
      </c>
      <c r="J273" s="25">
        <v>0</v>
      </c>
      <c r="K273" s="25">
        <v>0</v>
      </c>
      <c r="L273" s="25">
        <v>0</v>
      </c>
      <c r="M273" s="25">
        <v>0.88</v>
      </c>
      <c r="N273" s="25">
        <v>1.47</v>
      </c>
      <c r="O273" s="25">
        <v>0</v>
      </c>
      <c r="P273" s="25">
        <f t="shared" si="18"/>
        <v>1.96</v>
      </c>
      <c r="Q273" s="42"/>
      <c r="R273" s="43"/>
    </row>
    <row r="274" spans="1:18">
      <c r="A274" s="23" t="s">
        <v>554</v>
      </c>
      <c r="B274" s="23" t="s">
        <v>555</v>
      </c>
      <c r="C274" s="24">
        <v>1</v>
      </c>
      <c r="D274" s="24">
        <v>1</v>
      </c>
      <c r="E274" s="25">
        <v>3.71</v>
      </c>
      <c r="F274" s="25">
        <v>0</v>
      </c>
      <c r="G274" s="25">
        <v>0</v>
      </c>
      <c r="H274" s="25">
        <v>0</v>
      </c>
      <c r="I274" s="25">
        <f t="shared" si="17"/>
        <v>1.74</v>
      </c>
      <c r="J274" s="25">
        <v>0</v>
      </c>
      <c r="K274" s="25">
        <v>0</v>
      </c>
      <c r="L274" s="25">
        <v>0</v>
      </c>
      <c r="M274" s="25">
        <v>0</v>
      </c>
      <c r="N274" s="25">
        <f>0.72+1.02</f>
        <v>1.74</v>
      </c>
      <c r="O274" s="25">
        <v>0</v>
      </c>
      <c r="P274" s="25">
        <f t="shared" si="18"/>
        <v>1.97</v>
      </c>
      <c r="Q274" s="42"/>
      <c r="R274" s="43"/>
    </row>
    <row r="275" spans="1:18">
      <c r="A275" s="23" t="s">
        <v>556</v>
      </c>
      <c r="B275" s="23" t="s">
        <v>557</v>
      </c>
      <c r="C275" s="24">
        <v>4</v>
      </c>
      <c r="D275" s="24">
        <v>2</v>
      </c>
      <c r="E275" s="25">
        <v>5.57</v>
      </c>
      <c r="F275" s="25">
        <v>0</v>
      </c>
      <c r="G275" s="25">
        <v>0</v>
      </c>
      <c r="H275" s="25">
        <v>0</v>
      </c>
      <c r="I275" s="25">
        <f t="shared" si="17"/>
        <v>1.46</v>
      </c>
      <c r="J275" s="25">
        <v>0</v>
      </c>
      <c r="K275" s="25">
        <v>0</v>
      </c>
      <c r="L275" s="25">
        <v>0</v>
      </c>
      <c r="M275" s="25">
        <v>1.46</v>
      </c>
      <c r="N275" s="25">
        <v>0</v>
      </c>
      <c r="O275" s="25">
        <v>0</v>
      </c>
      <c r="P275" s="25">
        <f t="shared" si="18"/>
        <v>4.11</v>
      </c>
      <c r="Q275" s="42"/>
      <c r="R275" s="43"/>
    </row>
    <row r="276" spans="1:18">
      <c r="A276" s="23" t="s">
        <v>558</v>
      </c>
      <c r="B276" s="23" t="s">
        <v>559</v>
      </c>
      <c r="C276" s="24">
        <v>1</v>
      </c>
      <c r="D276" s="24">
        <v>1</v>
      </c>
      <c r="E276" s="25">
        <v>3.07</v>
      </c>
      <c r="F276" s="25">
        <v>0</v>
      </c>
      <c r="G276" s="25">
        <v>0</v>
      </c>
      <c r="H276" s="25">
        <v>0</v>
      </c>
      <c r="I276" s="25">
        <f t="shared" si="17"/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f t="shared" si="18"/>
        <v>3.07</v>
      </c>
      <c r="Q276" s="42"/>
      <c r="R276" s="43"/>
    </row>
    <row r="277" spans="1:18">
      <c r="A277" s="23" t="s">
        <v>560</v>
      </c>
      <c r="B277" s="23" t="s">
        <v>561</v>
      </c>
      <c r="C277" s="24">
        <v>1</v>
      </c>
      <c r="D277" s="24">
        <v>1</v>
      </c>
      <c r="E277" s="25">
        <v>2.89</v>
      </c>
      <c r="F277" s="25">
        <v>0</v>
      </c>
      <c r="G277" s="25">
        <v>0</v>
      </c>
      <c r="H277" s="25">
        <v>0</v>
      </c>
      <c r="I277" s="25">
        <f t="shared" si="17"/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f t="shared" si="18"/>
        <v>2.89</v>
      </c>
      <c r="Q277" s="42"/>
      <c r="R277" s="43"/>
    </row>
    <row r="278" spans="1:18">
      <c r="A278" s="23" t="s">
        <v>562</v>
      </c>
      <c r="B278" s="23" t="s">
        <v>563</v>
      </c>
      <c r="C278" s="24">
        <v>1</v>
      </c>
      <c r="D278" s="24">
        <v>1</v>
      </c>
      <c r="E278" s="25">
        <v>6.45</v>
      </c>
      <c r="F278" s="25">
        <v>0</v>
      </c>
      <c r="G278" s="25">
        <v>0</v>
      </c>
      <c r="H278" s="25">
        <v>0</v>
      </c>
      <c r="I278" s="25">
        <f t="shared" si="17"/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f t="shared" si="18"/>
        <v>6.45</v>
      </c>
      <c r="Q278" s="42"/>
      <c r="R278" s="43"/>
    </row>
    <row r="279" spans="1:18">
      <c r="A279" s="48" t="s">
        <v>564</v>
      </c>
      <c r="B279" s="48" t="s">
        <v>565</v>
      </c>
      <c r="C279" s="49">
        <v>3</v>
      </c>
      <c r="D279" s="49">
        <v>2</v>
      </c>
      <c r="E279" s="50">
        <v>6.19</v>
      </c>
      <c r="F279" s="50">
        <v>0</v>
      </c>
      <c r="G279" s="50">
        <v>0</v>
      </c>
      <c r="H279" s="50">
        <v>0</v>
      </c>
      <c r="I279" s="50">
        <f t="shared" si="17"/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f t="shared" si="18"/>
        <v>6.19</v>
      </c>
      <c r="Q279" s="51"/>
      <c r="R279" s="52"/>
    </row>
    <row r="280" ht="14.25" spans="1:18">
      <c r="A280" s="53" t="s">
        <v>566</v>
      </c>
      <c r="B280" s="54"/>
      <c r="C280" s="55"/>
      <c r="D280" s="55"/>
      <c r="E280" s="54"/>
      <c r="F280" s="56" t="s">
        <v>567</v>
      </c>
      <c r="G280" s="56"/>
      <c r="H280" s="54"/>
      <c r="I280" s="54"/>
      <c r="J280" s="54"/>
      <c r="K280" s="54"/>
      <c r="L280" s="54"/>
      <c r="M280" s="53" t="s">
        <v>568</v>
      </c>
      <c r="N280" s="54"/>
      <c r="O280" s="54"/>
      <c r="P280" s="54"/>
      <c r="Q280" s="54"/>
      <c r="R280" s="54"/>
    </row>
    <row r="281" spans="1:18">
      <c r="A281" s="57" t="s">
        <v>569</v>
      </c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</row>
  </sheetData>
  <mergeCells count="13">
    <mergeCell ref="A1:R1"/>
    <mergeCell ref="A2:R2"/>
    <mergeCell ref="A3:D3"/>
    <mergeCell ref="Q3:R3"/>
    <mergeCell ref="B4:E4"/>
    <mergeCell ref="F4:H4"/>
    <mergeCell ref="I4:O4"/>
    <mergeCell ref="F280:G280"/>
    <mergeCell ref="A281:R281"/>
    <mergeCell ref="A4:A5"/>
    <mergeCell ref="P4:P5"/>
    <mergeCell ref="Q4:Q5"/>
    <mergeCell ref="R4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蔡彬彬</cp:lastModifiedBy>
  <dcterms:created xsi:type="dcterms:W3CDTF">2022-09-13T04:20:32Z</dcterms:created>
  <dcterms:modified xsi:type="dcterms:W3CDTF">2022-09-13T04:22:57Z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04A27EA55B8140598F8C65F3E8FE8C92</vt:lpwstr>
  </property>
  <property fmtid="{D5CDD505-2E9C-101B-9397-08002B2CF9AE}" pid="3" name="KSOProductBuildVer">
    <vt:lpwstr>2052-11.1.0.12358</vt:lpwstr>
  </property>
</Properties>
</file>