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activeTab="2"/>
  </bookViews>
  <sheets>
    <sheet name="铁路" sheetId="5" r:id="rId1"/>
    <sheet name="航空" sheetId="6" r:id="rId2"/>
    <sheet name="公路" sheetId="1" r:id="rId3"/>
    <sheet name="客运场站" sheetId="2" r:id="rId4"/>
    <sheet name="物流场站" sheetId="3" r:id="rId5"/>
    <sheet name="港航" sheetId="4" r:id="rId6"/>
    <sheet name="管道" sheetId="7" r:id="rId7"/>
  </sheets>
  <calcPr calcId="124519"/>
</workbook>
</file>

<file path=xl/calcChain.xml><?xml version="1.0" encoding="utf-8"?>
<calcChain xmlns="http://schemas.openxmlformats.org/spreadsheetml/2006/main">
  <c r="J4" i="7"/>
  <c r="J8" i="4"/>
  <c r="J4" s="1"/>
  <c r="J5"/>
  <c r="F5"/>
  <c r="J4" i="3"/>
  <c r="I4"/>
  <c r="K4" i="2"/>
  <c r="J4"/>
  <c r="L50" i="1"/>
  <c r="L32" s="1"/>
  <c r="K50"/>
  <c r="L48"/>
  <c r="K48"/>
  <c r="G48"/>
  <c r="F48"/>
  <c r="L46"/>
  <c r="K46"/>
  <c r="G46"/>
  <c r="F46"/>
  <c r="L44"/>
  <c r="K44"/>
  <c r="G44"/>
  <c r="F44"/>
  <c r="F43"/>
  <c r="F42"/>
  <c r="F41"/>
  <c r="L37"/>
  <c r="K37"/>
  <c r="G37"/>
  <c r="F37"/>
  <c r="F35"/>
  <c r="L33"/>
  <c r="K33"/>
  <c r="G33"/>
  <c r="F33"/>
  <c r="K32"/>
  <c r="K31"/>
  <c r="F31"/>
  <c r="F30"/>
  <c r="L28"/>
  <c r="K28"/>
  <c r="G28"/>
  <c r="F28"/>
  <c r="K27"/>
  <c r="K13" s="1"/>
  <c r="K12" s="1"/>
  <c r="F27"/>
  <c r="F13" s="1"/>
  <c r="F12" s="1"/>
  <c r="F25"/>
  <c r="F24"/>
  <c r="J19"/>
  <c r="L13"/>
  <c r="L12" s="1"/>
  <c r="G13"/>
  <c r="G12"/>
  <c r="F11"/>
  <c r="L10"/>
  <c r="K10"/>
  <c r="G10"/>
  <c r="F10"/>
  <c r="F6" s="1"/>
  <c r="F9"/>
  <c r="L7"/>
  <c r="K7"/>
  <c r="G7"/>
  <c r="F7"/>
  <c r="L6"/>
  <c r="K6"/>
  <c r="G6"/>
  <c r="L4"/>
  <c r="K4"/>
  <c r="G4"/>
  <c r="F4"/>
  <c r="K4" i="6"/>
  <c r="J4"/>
  <c r="J4" i="5"/>
  <c r="F4"/>
</calcChain>
</file>

<file path=xl/sharedStrings.xml><?xml version="1.0" encoding="utf-8"?>
<sst xmlns="http://schemas.openxmlformats.org/spreadsheetml/2006/main" count="316" uniqueCount="110">
  <si>
    <t>附表1 随县综合交通运输“十四五”规划铁路项目表</t>
  </si>
  <si>
    <t>序号</t>
  </si>
  <si>
    <t>建设地点</t>
  </si>
  <si>
    <t>项目名称</t>
  </si>
  <si>
    <t>规划等级</t>
  </si>
  <si>
    <t>建设性质</t>
  </si>
  <si>
    <t>建设规模（km）</t>
  </si>
  <si>
    <t>建设起止年限</t>
  </si>
  <si>
    <t>投资计划（万元）</t>
  </si>
  <si>
    <t>备注</t>
  </si>
  <si>
    <t>合计</t>
  </si>
  <si>
    <t>随县</t>
  </si>
  <si>
    <t>宁西铁路小厉联络线增建二线工程</t>
  </si>
  <si>
    <t>单线、电气化</t>
  </si>
  <si>
    <t>新建</t>
  </si>
  <si>
    <t>-</t>
  </si>
  <si>
    <t>附表2 随县综合交通运输“十四五”规划航空项目表</t>
  </si>
  <si>
    <t>项目类型</t>
  </si>
  <si>
    <t>建设内容</t>
  </si>
  <si>
    <t>投资计划</t>
  </si>
  <si>
    <t>总投资</t>
  </si>
  <si>
    <t>十四五</t>
  </si>
  <si>
    <t>随州厉山通用机场</t>
  </si>
  <si>
    <t>通用机场</t>
  </si>
  <si>
    <t>续建</t>
  </si>
  <si>
    <t>占地529亩，新建跑道、滑行道、航管楼、机库、助航灯光系统等设施，扩建停机坪、供电、供油等设施</t>
  </si>
  <si>
    <t>十三五结转</t>
  </si>
  <si>
    <t>随州随县支线机场</t>
  </si>
  <si>
    <t>运输机场</t>
  </si>
  <si>
    <t>飞行区按4C标准设计，新建一条长2400-2600米×45米的跑道，满足B737、A320等C类飞机使用要求；航站楼面积约15000平方米，站坪机位4-6个（C）；配套建设通信、导航、气象、供电、供水、供油、消防救援等辅助生产设施。占地面积约2000亩。</t>
  </si>
  <si>
    <t>总里程</t>
  </si>
  <si>
    <t>一、高速公路</t>
  </si>
  <si>
    <t>大别山鄂北高速随县段</t>
  </si>
  <si>
    <t>二、一级公路</t>
  </si>
  <si>
    <t>（1）国省道</t>
  </si>
  <si>
    <t>G316随县尚市至随阳店段改建工程</t>
  </si>
  <si>
    <t>一级</t>
  </si>
  <si>
    <t>升级改造</t>
  </si>
  <si>
    <t>G346随县安居镇肖家店至车岗段改建工程</t>
  </si>
  <si>
    <t>—</t>
  </si>
  <si>
    <t>（2）农村公路</t>
  </si>
  <si>
    <t>S264随县城区至安居高铁站快速连接线工程</t>
  </si>
  <si>
    <t>三、二级公路</t>
  </si>
  <si>
    <t>G240随县柳林至周家湾公路改建工程</t>
  </si>
  <si>
    <t>二级</t>
  </si>
  <si>
    <t>原级改造、新建</t>
  </si>
  <si>
    <t>G240随县小林镇区绕镇段改建工程</t>
  </si>
  <si>
    <t>G240随县草店镇区绕镇段改建工程</t>
  </si>
  <si>
    <t>G240随县殷店镇区绕镇段改建工程</t>
  </si>
  <si>
    <t>G240随县高城镇区绕镇段改建工程</t>
  </si>
  <si>
    <t>G240随县均川镇区绕镇段改建工程</t>
  </si>
  <si>
    <t>G346随县环潭镇区绕镇段改建工程</t>
  </si>
  <si>
    <t>G346随县环潭镇柳林河绕集镇段改建工程</t>
  </si>
  <si>
    <t>G346随县洪山镇区段绕镇段改建工程</t>
  </si>
  <si>
    <t>G346随县洪山镇双河绕集镇段改建工程</t>
  </si>
  <si>
    <t>S264万均线绕镇段改建工程</t>
  </si>
  <si>
    <t>S333周新线改建工程</t>
  </si>
  <si>
    <t>S328绕镇段（殷店镇、万和镇、太白顶）</t>
  </si>
  <si>
    <t>S263柳林镇区至随岳高速出口改建工程</t>
  </si>
  <si>
    <t>随县淮河至随阳店公路</t>
  </si>
  <si>
    <t>随县唐县至洪山公路工程</t>
  </si>
  <si>
    <t>随县柳林至洪山公路工程</t>
  </si>
  <si>
    <t>四、农村公路其他</t>
  </si>
  <si>
    <t>（1）县乡道改造</t>
  </si>
  <si>
    <t>随县吴山至新城公路工程</t>
  </si>
  <si>
    <t>三级</t>
  </si>
  <si>
    <t>随县尚家湾至太白顶旅游公路</t>
  </si>
  <si>
    <t>（2）窄路面加宽</t>
  </si>
  <si>
    <t>（3）资源路旅游路产业路</t>
  </si>
  <si>
    <t>随县旅游公路中环线</t>
  </si>
  <si>
    <t>四级</t>
  </si>
  <si>
    <t>随县旅游公路南环线</t>
  </si>
  <si>
    <t>﻿四级</t>
  </si>
  <si>
    <t>随县旅游公路北环线</t>
  </si>
  <si>
    <t>（4）联网路</t>
  </si>
  <si>
    <t>（5）自然村通硬化路</t>
  </si>
  <si>
    <t>（6）建制村通双车道公路改造</t>
  </si>
  <si>
    <t>（7）农村公路桥梁</t>
  </si>
  <si>
    <t>161座</t>
  </si>
  <si>
    <t>附表4 随县综合交通运输“十四五”规划客运场站项目表</t>
  </si>
  <si>
    <t>建设规模</t>
  </si>
  <si>
    <t>安居客运站（综枢二级）</t>
  </si>
  <si>
    <t>枢纽站</t>
  </si>
  <si>
    <t>二级站，占地60亩，设计能力5000人/日</t>
  </si>
  <si>
    <t>随县万和客运站</t>
  </si>
  <si>
    <t>普通站</t>
  </si>
  <si>
    <t>三级站，占地26亩，设计能力3000人/日</t>
  </si>
  <si>
    <t>随县唐县镇客运站</t>
  </si>
  <si>
    <t>三级站，占地19亩，设计能力3000人/日</t>
  </si>
  <si>
    <t>附表5 随县综合交通运输“十四五”规划物流场站项目表</t>
  </si>
  <si>
    <t>农村电商物流配送</t>
  </si>
  <si>
    <r>
      <rPr>
        <sz val="10"/>
        <color theme="1"/>
        <rFont val="宋体"/>
        <family val="3"/>
        <charset val="134"/>
      </rPr>
      <t>建设</t>
    </r>
    <r>
      <rPr>
        <sz val="10"/>
        <color theme="1"/>
        <rFont val="Times New Roman"/>
        <family val="1"/>
      </rPr>
      <t>12590</t>
    </r>
    <r>
      <rPr>
        <sz val="10"/>
        <color theme="1"/>
        <rFont val="宋体"/>
        <family val="3"/>
        <charset val="134"/>
      </rPr>
      <t>平米电商物流配送仓库，随县</t>
    </r>
    <r>
      <rPr>
        <sz val="10"/>
        <color theme="1"/>
        <rFont val="Times New Roman"/>
        <family val="1"/>
      </rPr>
      <t>19</t>
    </r>
    <r>
      <rPr>
        <sz val="10"/>
        <color theme="1"/>
        <rFont val="宋体"/>
        <family val="3"/>
        <charset val="134"/>
      </rPr>
      <t>个乡镇镇级服务站和随县辖区</t>
    </r>
    <r>
      <rPr>
        <sz val="10"/>
        <color theme="1"/>
        <rFont val="Times New Roman"/>
        <family val="1"/>
      </rPr>
      <t>391</t>
    </r>
    <r>
      <rPr>
        <sz val="10"/>
        <color theme="1"/>
        <rFont val="宋体"/>
        <family val="3"/>
        <charset val="134"/>
      </rPr>
      <t>个自然村，建设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条乡镇配送路线以及随县农村电商物流企业融合发展</t>
    </r>
  </si>
  <si>
    <t>附表6 随县综合交通运输“十四五”规划港航项目表</t>
  </si>
  <si>
    <t>一、航道</t>
  </si>
  <si>
    <t>封江航道整治工程</t>
  </si>
  <si>
    <t>6级航道</t>
  </si>
  <si>
    <t>琵琶湖航道整治工程</t>
  </si>
  <si>
    <t>二、码头</t>
  </si>
  <si>
    <t>琵琶湖库区搜救应急趸船</t>
  </si>
  <si>
    <t>在洪山镇琵琶湖库区建设搜救应急趸船1艘</t>
  </si>
  <si>
    <t>琵琶湖库区旅游渡运码头</t>
  </si>
  <si>
    <t>在洪山镇琵琶湖库区建设旅游渡运码头</t>
  </si>
  <si>
    <t>封江库区旅游渡运码头</t>
  </si>
  <si>
    <t>在厉山镇封江库区建设旅游渡运码头</t>
  </si>
  <si>
    <t>附表9 随县综合交通运输“十四五”规划管道项目表</t>
  </si>
  <si>
    <t>随县大洪山</t>
  </si>
  <si>
    <t>西气东输三线中段（随州段）工程</t>
  </si>
  <si>
    <t>天然气</t>
  </si>
  <si>
    <t>长度58km、管径1219mm</t>
  </si>
  <si>
    <t xml:space="preserve"> 随县综合交通运输“十四五”规划干线公路项目表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</si>
</sst>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1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华文中宋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Times New Roman"/>
      <family val="1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>
      <alignment vertical="center"/>
    </xf>
  </cellStyleXfs>
  <cellXfs count="1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3" fillId="0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0" xfId="0" applyFont="1" applyBorder="1"/>
    <xf numFmtId="0" fontId="5" fillId="3" borderId="1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4" fillId="0" borderId="10" xfId="0" applyFont="1" applyBorder="1"/>
    <xf numFmtId="0" fontId="3" fillId="0" borderId="0" xfId="0" applyFont="1"/>
    <xf numFmtId="0" fontId="4" fillId="0" borderId="0" xfId="0" applyFont="1"/>
    <xf numFmtId="0" fontId="8" fillId="0" borderId="0" xfId="0" applyFont="1" applyFill="1"/>
    <xf numFmtId="0" fontId="4" fillId="0" borderId="0" xfId="0" applyFont="1" applyFill="1"/>
    <xf numFmtId="0" fontId="4" fillId="0" borderId="0" xfId="0" applyFont="1" applyBorder="1"/>
    <xf numFmtId="0" fontId="3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77" fontId="3" fillId="0" borderId="10" xfId="0" applyNumberFormat="1" applyFont="1" applyBorder="1" applyAlignment="1">
      <alignment horizontal="center" vertical="center" wrapText="1"/>
    </xf>
    <xf numFmtId="0" fontId="0" fillId="0" borderId="10" xfId="0" applyBorder="1"/>
    <xf numFmtId="0" fontId="3" fillId="0" borderId="10" xfId="0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8" fillId="0" borderId="12" xfId="0" applyFont="1" applyBorder="1" applyAlignment="1">
      <alignment horizontal="center" vertical="center" wrapText="1"/>
    </xf>
    <xf numFmtId="0" fontId="4" fillId="0" borderId="3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D29" sqref="D29"/>
    </sheetView>
  </sheetViews>
  <sheetFormatPr defaultColWidth="9" defaultRowHeight="13.5"/>
  <cols>
    <col min="3" max="3" width="15.75" customWidth="1"/>
    <col min="6" max="6" width="9.375" customWidth="1"/>
    <col min="10" max="10" width="10.125" customWidth="1"/>
  </cols>
  <sheetData>
    <row r="1" spans="1:11" ht="30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1</v>
      </c>
      <c r="B2" s="89" t="s">
        <v>2</v>
      </c>
      <c r="C2" s="89" t="s">
        <v>3</v>
      </c>
      <c r="D2" s="89" t="s">
        <v>4</v>
      </c>
      <c r="E2" s="89" t="s">
        <v>5</v>
      </c>
      <c r="F2" s="91" t="s">
        <v>6</v>
      </c>
      <c r="G2" s="93" t="s">
        <v>7</v>
      </c>
      <c r="H2" s="94"/>
      <c r="I2" s="95"/>
      <c r="J2" s="91" t="s">
        <v>8</v>
      </c>
      <c r="K2" s="89" t="s">
        <v>9</v>
      </c>
    </row>
    <row r="3" spans="1:11">
      <c r="A3" s="90"/>
      <c r="B3" s="90"/>
      <c r="C3" s="90"/>
      <c r="D3" s="90"/>
      <c r="E3" s="90"/>
      <c r="F3" s="92"/>
      <c r="G3" s="96"/>
      <c r="H3" s="97"/>
      <c r="I3" s="98"/>
      <c r="J3" s="92"/>
      <c r="K3" s="90"/>
    </row>
    <row r="4" spans="1:11">
      <c r="A4" s="3" t="s">
        <v>10</v>
      </c>
      <c r="B4" s="3"/>
      <c r="C4" s="3"/>
      <c r="D4" s="3"/>
      <c r="E4" s="3"/>
      <c r="F4" s="9">
        <f>SUM(F5:F5)</f>
        <v>79</v>
      </c>
      <c r="G4" s="6"/>
      <c r="H4" s="6"/>
      <c r="I4" s="6"/>
      <c r="J4" s="9">
        <f>SUM(J5:J5)</f>
        <v>400000</v>
      </c>
      <c r="K4" s="3"/>
    </row>
    <row r="5" spans="1:11" ht="24">
      <c r="A5" s="7">
        <v>1</v>
      </c>
      <c r="B5" s="7" t="s">
        <v>11</v>
      </c>
      <c r="C5" s="8" t="s">
        <v>12</v>
      </c>
      <c r="D5" s="7" t="s">
        <v>13</v>
      </c>
      <c r="E5" s="7" t="s">
        <v>14</v>
      </c>
      <c r="F5" s="7">
        <v>79</v>
      </c>
      <c r="G5" s="7">
        <v>2021</v>
      </c>
      <c r="H5" s="7" t="s">
        <v>15</v>
      </c>
      <c r="I5" s="7">
        <v>2025</v>
      </c>
      <c r="J5" s="7">
        <v>400000</v>
      </c>
      <c r="K5" s="34"/>
    </row>
  </sheetData>
  <mergeCells count="10">
    <mergeCell ref="A1:K1"/>
    <mergeCell ref="A2:A3"/>
    <mergeCell ref="B2:B3"/>
    <mergeCell ref="C2:C3"/>
    <mergeCell ref="D2:D3"/>
    <mergeCell ref="E2:E3"/>
    <mergeCell ref="F2:F3"/>
    <mergeCell ref="J2:J3"/>
    <mergeCell ref="K2:K3"/>
    <mergeCell ref="G2:I3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sqref="A1:J1"/>
    </sheetView>
  </sheetViews>
  <sheetFormatPr defaultColWidth="9" defaultRowHeight="13.5"/>
  <cols>
    <col min="3" max="3" width="19.25" customWidth="1"/>
    <col min="6" max="6" width="26.625" customWidth="1"/>
    <col min="8" max="8" width="6.125" customWidth="1"/>
    <col min="10" max="10" width="9.25"/>
    <col min="12" max="12" width="10.75" customWidth="1"/>
  </cols>
  <sheetData>
    <row r="1" spans="1:12" ht="21.75">
      <c r="A1" s="88" t="s">
        <v>16</v>
      </c>
      <c r="B1" s="88"/>
      <c r="C1" s="88"/>
      <c r="D1" s="88"/>
      <c r="E1" s="88"/>
      <c r="F1" s="88"/>
      <c r="G1" s="88"/>
      <c r="H1" s="88"/>
      <c r="I1" s="88"/>
      <c r="J1" s="88"/>
    </row>
    <row r="2" spans="1:12">
      <c r="A2" s="89" t="s">
        <v>1</v>
      </c>
      <c r="B2" s="89" t="s">
        <v>2</v>
      </c>
      <c r="C2" s="89" t="s">
        <v>3</v>
      </c>
      <c r="D2" s="89" t="s">
        <v>17</v>
      </c>
      <c r="E2" s="89" t="s">
        <v>5</v>
      </c>
      <c r="F2" s="104" t="s">
        <v>18</v>
      </c>
      <c r="G2" s="93" t="s">
        <v>7</v>
      </c>
      <c r="H2" s="94"/>
      <c r="I2" s="95"/>
      <c r="J2" s="103" t="s">
        <v>19</v>
      </c>
      <c r="K2" s="103"/>
      <c r="L2" s="89" t="s">
        <v>9</v>
      </c>
    </row>
    <row r="3" spans="1:12">
      <c r="A3" s="99"/>
      <c r="B3" s="99"/>
      <c r="C3" s="99"/>
      <c r="D3" s="99"/>
      <c r="E3" s="99"/>
      <c r="F3" s="105"/>
      <c r="G3" s="100"/>
      <c r="H3" s="101"/>
      <c r="I3" s="102"/>
      <c r="J3" s="2" t="s">
        <v>20</v>
      </c>
      <c r="K3" s="2" t="s">
        <v>21</v>
      </c>
      <c r="L3" s="99"/>
    </row>
    <row r="4" spans="1:12" s="82" customFormat="1">
      <c r="A4" s="6" t="s">
        <v>10</v>
      </c>
      <c r="B4" s="6"/>
      <c r="C4" s="6"/>
      <c r="D4" s="6"/>
      <c r="E4" s="6"/>
      <c r="F4" s="11"/>
      <c r="G4" s="6"/>
      <c r="H4" s="6"/>
      <c r="I4" s="6"/>
      <c r="J4" s="6">
        <f>SUM(J5:J6)</f>
        <v>167600</v>
      </c>
      <c r="K4" s="6">
        <f>SUM(K5:K6)</f>
        <v>18600</v>
      </c>
      <c r="L4" s="6"/>
    </row>
    <row r="5" spans="1:12" s="83" customFormat="1" ht="36">
      <c r="A5" s="84">
        <v>1</v>
      </c>
      <c r="B5" s="84" t="s">
        <v>11</v>
      </c>
      <c r="C5" s="85" t="s">
        <v>22</v>
      </c>
      <c r="D5" s="84" t="s">
        <v>23</v>
      </c>
      <c r="E5" s="84" t="s">
        <v>24</v>
      </c>
      <c r="F5" s="25" t="s">
        <v>25</v>
      </c>
      <c r="G5" s="84">
        <v>2014</v>
      </c>
      <c r="H5" s="84" t="s">
        <v>15</v>
      </c>
      <c r="I5" s="84">
        <v>2021</v>
      </c>
      <c r="J5" s="55">
        <v>17600</v>
      </c>
      <c r="K5" s="84">
        <v>8600</v>
      </c>
      <c r="L5" s="87" t="s">
        <v>26</v>
      </c>
    </row>
    <row r="6" spans="1:12" s="83" customFormat="1" ht="96">
      <c r="A6" s="24">
        <v>2</v>
      </c>
      <c r="B6" s="24" t="s">
        <v>11</v>
      </c>
      <c r="C6" s="41" t="s">
        <v>27</v>
      </c>
      <c r="D6" s="24" t="s">
        <v>28</v>
      </c>
      <c r="E6" s="24" t="s">
        <v>14</v>
      </c>
      <c r="F6" s="86" t="s">
        <v>29</v>
      </c>
      <c r="G6" s="24">
        <v>2021</v>
      </c>
      <c r="H6" s="24" t="s">
        <v>15</v>
      </c>
      <c r="I6" s="24">
        <v>2025</v>
      </c>
      <c r="J6" s="24">
        <v>150000</v>
      </c>
      <c r="K6" s="24">
        <v>10000</v>
      </c>
      <c r="L6" s="68"/>
    </row>
  </sheetData>
  <mergeCells count="10">
    <mergeCell ref="L2:L3"/>
    <mergeCell ref="G2:I3"/>
    <mergeCell ref="A1:J1"/>
    <mergeCell ref="J2:K2"/>
    <mergeCell ref="A2:A3"/>
    <mergeCell ref="B2:B3"/>
    <mergeCell ref="C2:C3"/>
    <mergeCell ref="D2:D3"/>
    <mergeCell ref="E2:E3"/>
    <mergeCell ref="F2:F3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tabSelected="1" zoomScale="145" zoomScaleNormal="145" workbookViewId="0">
      <pane xSplit="1" ySplit="3" topLeftCell="B4" activePane="bottomRight" state="frozen"/>
      <selection pane="topRight"/>
      <selection pane="bottomLeft"/>
      <selection pane="bottomRight" sqref="A1:M1"/>
    </sheetView>
  </sheetViews>
  <sheetFormatPr defaultColWidth="9" defaultRowHeight="13.5"/>
  <cols>
    <col min="1" max="1" width="9" customWidth="1"/>
    <col min="2" max="2" width="9.75" customWidth="1"/>
    <col min="3" max="3" width="31.75" customWidth="1"/>
    <col min="4" max="4" width="7.25" customWidth="1"/>
    <col min="6" max="6" width="10.375"/>
    <col min="7" max="7" width="11.5"/>
    <col min="8" max="8" width="7.625" customWidth="1"/>
    <col min="9" max="9" width="6.5" customWidth="1"/>
    <col min="10" max="10" width="7.75" customWidth="1"/>
    <col min="11" max="12" width="11.5"/>
  </cols>
  <sheetData>
    <row r="1" spans="1:13" ht="21.75">
      <c r="A1" s="88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s="35" customFormat="1" ht="18" customHeight="1">
      <c r="A2" s="89" t="s">
        <v>1</v>
      </c>
      <c r="B2" s="89" t="s">
        <v>2</v>
      </c>
      <c r="C2" s="89" t="s">
        <v>3</v>
      </c>
      <c r="D2" s="119" t="s">
        <v>4</v>
      </c>
      <c r="E2" s="89" t="s">
        <v>5</v>
      </c>
      <c r="F2" s="113" t="s">
        <v>6</v>
      </c>
      <c r="G2" s="114"/>
      <c r="H2" s="93" t="s">
        <v>7</v>
      </c>
      <c r="I2" s="94"/>
      <c r="J2" s="95"/>
      <c r="K2" s="106" t="s">
        <v>8</v>
      </c>
      <c r="L2" s="106"/>
      <c r="M2" s="89" t="s">
        <v>9</v>
      </c>
    </row>
    <row r="3" spans="1:13" s="35" customFormat="1" ht="18" customHeight="1">
      <c r="A3" s="90"/>
      <c r="B3" s="90"/>
      <c r="C3" s="90"/>
      <c r="D3" s="120"/>
      <c r="E3" s="90"/>
      <c r="F3" s="6" t="s">
        <v>30</v>
      </c>
      <c r="G3" s="6" t="s">
        <v>21</v>
      </c>
      <c r="H3" s="96"/>
      <c r="I3" s="97"/>
      <c r="J3" s="98"/>
      <c r="K3" s="6" t="s">
        <v>20</v>
      </c>
      <c r="L3" s="6" t="s">
        <v>21</v>
      </c>
      <c r="M3" s="90"/>
    </row>
    <row r="4" spans="1:13" s="36" customFormat="1" ht="18" customHeight="1">
      <c r="A4" s="115" t="s">
        <v>31</v>
      </c>
      <c r="B4" s="116"/>
      <c r="C4" s="113" t="s">
        <v>10</v>
      </c>
      <c r="D4" s="117"/>
      <c r="E4" s="114"/>
      <c r="F4" s="6">
        <f>SUM(F5:F5)</f>
        <v>11</v>
      </c>
      <c r="G4" s="6">
        <f>SUM(G5:G5)</f>
        <v>11</v>
      </c>
      <c r="H4" s="6"/>
      <c r="I4" s="6"/>
      <c r="J4" s="6"/>
      <c r="K4" s="12">
        <f>SUM(K5:K5)</f>
        <v>1245000</v>
      </c>
      <c r="L4" s="6">
        <f>SUM(L5:L5)</f>
        <v>1000</v>
      </c>
      <c r="M4" s="34"/>
    </row>
    <row r="5" spans="1:13" s="36" customFormat="1" ht="18" customHeight="1">
      <c r="A5" s="24">
        <v>1</v>
      </c>
      <c r="B5" s="24" t="s">
        <v>11</v>
      </c>
      <c r="C5" s="41" t="s">
        <v>32</v>
      </c>
      <c r="D5" s="24"/>
      <c r="E5" s="7" t="s">
        <v>14</v>
      </c>
      <c r="F5" s="24">
        <v>11</v>
      </c>
      <c r="G5" s="42">
        <v>11</v>
      </c>
      <c r="H5" s="7">
        <v>2025</v>
      </c>
      <c r="I5" s="7" t="s">
        <v>15</v>
      </c>
      <c r="J5" s="7">
        <v>2030</v>
      </c>
      <c r="K5" s="69">
        <v>1245000</v>
      </c>
      <c r="L5" s="24">
        <v>1000</v>
      </c>
      <c r="M5" s="7"/>
    </row>
    <row r="6" spans="1:13" s="35" customFormat="1" ht="18" customHeight="1">
      <c r="A6" s="115" t="s">
        <v>33</v>
      </c>
      <c r="B6" s="116"/>
      <c r="C6" s="30"/>
      <c r="D6" s="30"/>
      <c r="E6" s="30"/>
      <c r="F6" s="6">
        <f>F7+F10</f>
        <v>57.651000000000003</v>
      </c>
      <c r="G6" s="6">
        <f>G7+G10</f>
        <v>57.651000000000003</v>
      </c>
      <c r="H6" s="6"/>
      <c r="I6" s="6"/>
      <c r="J6" s="6"/>
      <c r="K6" s="6">
        <f>K7+K10</f>
        <v>188453</v>
      </c>
      <c r="L6" s="6">
        <f>L7+L10</f>
        <v>188453</v>
      </c>
      <c r="M6" s="30"/>
    </row>
    <row r="7" spans="1:13" s="35" customFormat="1" ht="18" customHeight="1">
      <c r="A7" s="113" t="s">
        <v>34</v>
      </c>
      <c r="B7" s="114"/>
      <c r="C7" s="30"/>
      <c r="D7" s="30"/>
      <c r="E7" s="30"/>
      <c r="F7" s="6">
        <f>SUM(F8:F9)</f>
        <v>43.151000000000003</v>
      </c>
      <c r="G7" s="6">
        <f>SUM(G8:G9)</f>
        <v>43.151000000000003</v>
      </c>
      <c r="H7" s="6"/>
      <c r="I7" s="6"/>
      <c r="J7" s="6"/>
      <c r="K7" s="6">
        <f>SUM(K8:K9)</f>
        <v>148453</v>
      </c>
      <c r="L7" s="6">
        <f>SUM(L8:L9)</f>
        <v>148453</v>
      </c>
      <c r="M7" s="30"/>
    </row>
    <row r="8" spans="1:13" s="37" customFormat="1" ht="18" customHeight="1">
      <c r="A8" s="43">
        <v>1</v>
      </c>
      <c r="B8" s="43" t="s">
        <v>11</v>
      </c>
      <c r="C8" s="44" t="s">
        <v>35</v>
      </c>
      <c r="D8" s="43" t="s">
        <v>36</v>
      </c>
      <c r="E8" s="43" t="s">
        <v>37</v>
      </c>
      <c r="F8" s="43">
        <v>30.1</v>
      </c>
      <c r="G8" s="43">
        <v>30.1</v>
      </c>
      <c r="H8" s="43">
        <v>2021</v>
      </c>
      <c r="I8" s="7" t="s">
        <v>15</v>
      </c>
      <c r="J8" s="43">
        <v>2023</v>
      </c>
      <c r="K8" s="70">
        <v>103453</v>
      </c>
      <c r="L8" s="70">
        <v>103453</v>
      </c>
      <c r="M8" s="43" t="s">
        <v>26</v>
      </c>
    </row>
    <row r="9" spans="1:13" s="38" customFormat="1" ht="18" customHeight="1">
      <c r="A9" s="43">
        <v>2</v>
      </c>
      <c r="B9" s="43" t="s">
        <v>11</v>
      </c>
      <c r="C9" s="44" t="s">
        <v>38</v>
      </c>
      <c r="D9" s="43" t="s">
        <v>36</v>
      </c>
      <c r="E9" s="43" t="s">
        <v>37</v>
      </c>
      <c r="F9" s="43">
        <f>G9</f>
        <v>13.051</v>
      </c>
      <c r="G9" s="43">
        <v>13.051</v>
      </c>
      <c r="H9" s="43">
        <v>2023</v>
      </c>
      <c r="I9" s="43" t="s">
        <v>39</v>
      </c>
      <c r="J9" s="43">
        <v>2025</v>
      </c>
      <c r="K9" s="70">
        <v>45000</v>
      </c>
      <c r="L9" s="70">
        <v>45000</v>
      </c>
      <c r="M9" s="71"/>
    </row>
    <row r="10" spans="1:13" s="36" customFormat="1" ht="24" customHeight="1">
      <c r="A10" s="113" t="s">
        <v>40</v>
      </c>
      <c r="B10" s="117"/>
      <c r="C10" s="45"/>
      <c r="D10" s="22"/>
      <c r="E10" s="22"/>
      <c r="F10" s="22">
        <f>SUM(F11:F11)</f>
        <v>14.5</v>
      </c>
      <c r="G10" s="22">
        <f>SUM(G11:G11)</f>
        <v>14.5</v>
      </c>
      <c r="H10" s="22"/>
      <c r="I10" s="22"/>
      <c r="J10" s="22"/>
      <c r="K10" s="22">
        <f>SUM(K11:K11)</f>
        <v>40000</v>
      </c>
      <c r="L10" s="22">
        <f>SUM(L11:L11)</f>
        <v>40000</v>
      </c>
      <c r="M10" s="34"/>
    </row>
    <row r="11" spans="1:13" s="36" customFormat="1" ht="37.5" customHeight="1">
      <c r="A11" s="46">
        <v>3</v>
      </c>
      <c r="B11" s="46" t="s">
        <v>11</v>
      </c>
      <c r="C11" s="47" t="s">
        <v>41</v>
      </c>
      <c r="D11" s="46" t="s">
        <v>36</v>
      </c>
      <c r="E11" s="46" t="s">
        <v>14</v>
      </c>
      <c r="F11" s="46">
        <f>G11</f>
        <v>14.5</v>
      </c>
      <c r="G11" s="48">
        <v>14.5</v>
      </c>
      <c r="H11" s="46">
        <v>2021</v>
      </c>
      <c r="I11" s="46" t="s">
        <v>39</v>
      </c>
      <c r="J11" s="46">
        <v>2025</v>
      </c>
      <c r="K11" s="72">
        <v>40000</v>
      </c>
      <c r="L11" s="46">
        <v>40000</v>
      </c>
      <c r="M11" s="73"/>
    </row>
    <row r="12" spans="1:13" s="39" customFormat="1" ht="24" customHeight="1">
      <c r="A12" s="118" t="s">
        <v>42</v>
      </c>
      <c r="B12" s="118"/>
      <c r="C12" s="34"/>
      <c r="D12" s="34"/>
      <c r="E12" s="34"/>
      <c r="F12" s="6">
        <f>F13+F28</f>
        <v>338.423</v>
      </c>
      <c r="G12" s="6">
        <f>G13+G28</f>
        <v>266.12299999999999</v>
      </c>
      <c r="H12" s="6"/>
      <c r="I12" s="6"/>
      <c r="J12" s="6"/>
      <c r="K12" s="6">
        <f>K13+K28</f>
        <v>277643</v>
      </c>
      <c r="L12" s="6">
        <f>L13+L28</f>
        <v>266491</v>
      </c>
      <c r="M12" s="34"/>
    </row>
    <row r="13" spans="1:13" s="39" customFormat="1" ht="24" customHeight="1">
      <c r="A13" s="106" t="s">
        <v>34</v>
      </c>
      <c r="B13" s="106"/>
      <c r="C13" s="34"/>
      <c r="D13" s="34"/>
      <c r="E13" s="34"/>
      <c r="F13" s="6">
        <f>SUM(F14:F27)</f>
        <v>163.87699999999998</v>
      </c>
      <c r="G13" s="6">
        <f>SUM(G14:G27)</f>
        <v>153.87699999999998</v>
      </c>
      <c r="H13" s="6"/>
      <c r="I13" s="6"/>
      <c r="J13" s="6"/>
      <c r="K13" s="6">
        <f>SUM(K14:K27)</f>
        <v>115719</v>
      </c>
      <c r="L13" s="6">
        <f>SUM(L14:L27)</f>
        <v>105719</v>
      </c>
      <c r="M13" s="34"/>
    </row>
    <row r="14" spans="1:13" s="38" customFormat="1" ht="24" customHeight="1">
      <c r="A14" s="49">
        <v>1</v>
      </c>
      <c r="B14" s="49" t="s">
        <v>11</v>
      </c>
      <c r="C14" s="50" t="s">
        <v>43</v>
      </c>
      <c r="D14" s="49" t="s">
        <v>44</v>
      </c>
      <c r="E14" s="49" t="s">
        <v>45</v>
      </c>
      <c r="F14" s="51">
        <v>30.5</v>
      </c>
      <c r="G14" s="49">
        <v>20.5</v>
      </c>
      <c r="H14" s="52">
        <v>2020</v>
      </c>
      <c r="I14" s="74" t="s">
        <v>15</v>
      </c>
      <c r="J14" s="52">
        <v>2022</v>
      </c>
      <c r="K14" s="49">
        <v>30399</v>
      </c>
      <c r="L14" s="49">
        <v>20399</v>
      </c>
      <c r="M14" s="49" t="s">
        <v>26</v>
      </c>
    </row>
    <row r="15" spans="1:13" s="38" customFormat="1" ht="18" customHeight="1">
      <c r="A15" s="43">
        <v>2</v>
      </c>
      <c r="B15" s="43" t="s">
        <v>11</v>
      </c>
      <c r="C15" s="44" t="s">
        <v>46</v>
      </c>
      <c r="D15" s="43" t="s">
        <v>44</v>
      </c>
      <c r="E15" s="43" t="s">
        <v>14</v>
      </c>
      <c r="F15" s="42">
        <v>3.274</v>
      </c>
      <c r="G15" s="42">
        <v>3.274</v>
      </c>
      <c r="H15" s="42">
        <v>2021</v>
      </c>
      <c r="I15" s="75" t="s">
        <v>15</v>
      </c>
      <c r="J15" s="42">
        <v>2025</v>
      </c>
      <c r="K15" s="42">
        <v>1964.4</v>
      </c>
      <c r="L15" s="42">
        <v>1964.4</v>
      </c>
      <c r="M15" s="76"/>
    </row>
    <row r="16" spans="1:13" s="38" customFormat="1" ht="18" customHeight="1">
      <c r="A16" s="43">
        <v>3</v>
      </c>
      <c r="B16" s="43" t="s">
        <v>11</v>
      </c>
      <c r="C16" s="44" t="s">
        <v>47</v>
      </c>
      <c r="D16" s="43" t="s">
        <v>44</v>
      </c>
      <c r="E16" s="43" t="s">
        <v>14</v>
      </c>
      <c r="F16" s="42">
        <v>3.1539999999999999</v>
      </c>
      <c r="G16" s="42">
        <v>3.1539999999999999</v>
      </c>
      <c r="H16" s="42">
        <v>2021</v>
      </c>
      <c r="I16" s="75" t="s">
        <v>15</v>
      </c>
      <c r="J16" s="42">
        <v>2025</v>
      </c>
      <c r="K16" s="42">
        <v>1892.4</v>
      </c>
      <c r="L16" s="42">
        <v>1892.4</v>
      </c>
      <c r="M16" s="76"/>
    </row>
    <row r="17" spans="1:13" s="38" customFormat="1" ht="18" customHeight="1">
      <c r="A17" s="43">
        <v>4</v>
      </c>
      <c r="B17" s="43" t="s">
        <v>11</v>
      </c>
      <c r="C17" s="44" t="s">
        <v>48</v>
      </c>
      <c r="D17" s="43" t="s">
        <v>44</v>
      </c>
      <c r="E17" s="43" t="s">
        <v>14</v>
      </c>
      <c r="F17" s="42">
        <v>6.19</v>
      </c>
      <c r="G17" s="42">
        <v>6.19</v>
      </c>
      <c r="H17" s="42">
        <v>2021</v>
      </c>
      <c r="I17" s="75" t="s">
        <v>15</v>
      </c>
      <c r="J17" s="42">
        <v>2025</v>
      </c>
      <c r="K17" s="42">
        <v>3714</v>
      </c>
      <c r="L17" s="42">
        <v>3714</v>
      </c>
      <c r="M17" s="76"/>
    </row>
    <row r="18" spans="1:13" s="38" customFormat="1" ht="18" customHeight="1">
      <c r="A18" s="43">
        <v>5</v>
      </c>
      <c r="B18" s="43" t="s">
        <v>11</v>
      </c>
      <c r="C18" s="44" t="s">
        <v>49</v>
      </c>
      <c r="D18" s="43" t="s">
        <v>44</v>
      </c>
      <c r="E18" s="43" t="s">
        <v>14</v>
      </c>
      <c r="F18" s="42">
        <v>4.9089999999999998</v>
      </c>
      <c r="G18" s="42">
        <v>4.9089999999999998</v>
      </c>
      <c r="H18" s="42">
        <v>2021</v>
      </c>
      <c r="I18" s="75" t="s">
        <v>15</v>
      </c>
      <c r="J18" s="42">
        <v>2025</v>
      </c>
      <c r="K18" s="42">
        <v>2945.4</v>
      </c>
      <c r="L18" s="42">
        <v>2945.4</v>
      </c>
      <c r="M18" s="76"/>
    </row>
    <row r="19" spans="1:13" s="38" customFormat="1" ht="18" customHeight="1">
      <c r="A19" s="43">
        <v>6</v>
      </c>
      <c r="B19" s="43" t="s">
        <v>11</v>
      </c>
      <c r="C19" s="44" t="s">
        <v>50</v>
      </c>
      <c r="D19" s="43" t="s">
        <v>44</v>
      </c>
      <c r="E19" s="43" t="s">
        <v>14</v>
      </c>
      <c r="F19" s="42">
        <v>4.7110000000000003</v>
      </c>
      <c r="G19" s="42">
        <v>4.7110000000000003</v>
      </c>
      <c r="H19" s="42">
        <v>2023</v>
      </c>
      <c r="I19" s="75" t="s">
        <v>15</v>
      </c>
      <c r="J19" s="42">
        <f>J18</f>
        <v>2025</v>
      </c>
      <c r="K19" s="42">
        <v>2826.6</v>
      </c>
      <c r="L19" s="42">
        <v>2826.6</v>
      </c>
      <c r="M19" s="76"/>
    </row>
    <row r="20" spans="1:13" s="38" customFormat="1" ht="18" customHeight="1">
      <c r="A20" s="43">
        <v>7</v>
      </c>
      <c r="B20" s="43" t="s">
        <v>11</v>
      </c>
      <c r="C20" s="44" t="s">
        <v>51</v>
      </c>
      <c r="D20" s="43" t="s">
        <v>44</v>
      </c>
      <c r="E20" s="43" t="s">
        <v>14</v>
      </c>
      <c r="F20" s="42">
        <v>2.9369999999999998</v>
      </c>
      <c r="G20" s="42">
        <v>2.9369999999999998</v>
      </c>
      <c r="H20" s="42">
        <v>2023</v>
      </c>
      <c r="I20" s="75" t="s">
        <v>15</v>
      </c>
      <c r="J20" s="42">
        <v>2025</v>
      </c>
      <c r="K20" s="42">
        <v>1762.2</v>
      </c>
      <c r="L20" s="42">
        <v>1762.2</v>
      </c>
      <c r="M20" s="76"/>
    </row>
    <row r="21" spans="1:13" s="38" customFormat="1" ht="18" customHeight="1">
      <c r="A21" s="43">
        <v>8</v>
      </c>
      <c r="B21" s="43" t="s">
        <v>11</v>
      </c>
      <c r="C21" s="44" t="s">
        <v>52</v>
      </c>
      <c r="D21" s="43" t="s">
        <v>44</v>
      </c>
      <c r="E21" s="43" t="s">
        <v>14</v>
      </c>
      <c r="F21" s="42">
        <v>2.774</v>
      </c>
      <c r="G21" s="42">
        <v>2.774</v>
      </c>
      <c r="H21" s="42">
        <v>2023</v>
      </c>
      <c r="I21" s="75" t="s">
        <v>15</v>
      </c>
      <c r="J21" s="42">
        <v>2025</v>
      </c>
      <c r="K21" s="42">
        <v>1664.4</v>
      </c>
      <c r="L21" s="42">
        <v>1664.4</v>
      </c>
      <c r="M21" s="76"/>
    </row>
    <row r="22" spans="1:13" s="37" customFormat="1" ht="18" customHeight="1">
      <c r="A22" s="43">
        <v>9</v>
      </c>
      <c r="B22" s="43" t="s">
        <v>11</v>
      </c>
      <c r="C22" s="44" t="s">
        <v>53</v>
      </c>
      <c r="D22" s="43" t="s">
        <v>44</v>
      </c>
      <c r="E22" s="43" t="s">
        <v>14</v>
      </c>
      <c r="F22" s="42">
        <v>9.44</v>
      </c>
      <c r="G22" s="42">
        <v>9.44</v>
      </c>
      <c r="H22" s="42">
        <v>2023</v>
      </c>
      <c r="I22" s="77" t="s">
        <v>15</v>
      </c>
      <c r="J22" s="42">
        <v>2025</v>
      </c>
      <c r="K22" s="42">
        <v>5664</v>
      </c>
      <c r="L22" s="42">
        <v>5664</v>
      </c>
      <c r="M22" s="76"/>
    </row>
    <row r="23" spans="1:13" s="37" customFormat="1" ht="18" customHeight="1">
      <c r="A23" s="43">
        <v>10</v>
      </c>
      <c r="B23" s="43" t="s">
        <v>11</v>
      </c>
      <c r="C23" s="44" t="s">
        <v>54</v>
      </c>
      <c r="D23" s="43" t="s">
        <v>44</v>
      </c>
      <c r="E23" s="43" t="s">
        <v>14</v>
      </c>
      <c r="F23" s="42">
        <v>3.6459999999999999</v>
      </c>
      <c r="G23" s="42">
        <v>3.6459999999999999</v>
      </c>
      <c r="H23" s="42">
        <v>2023</v>
      </c>
      <c r="I23" s="77" t="s">
        <v>15</v>
      </c>
      <c r="J23" s="42">
        <v>2025</v>
      </c>
      <c r="K23" s="42">
        <v>2187.6</v>
      </c>
      <c r="L23" s="42">
        <v>2187.6</v>
      </c>
      <c r="M23" s="76"/>
    </row>
    <row r="24" spans="1:13" s="38" customFormat="1" ht="18" customHeight="1">
      <c r="A24" s="43">
        <v>11</v>
      </c>
      <c r="B24" s="43" t="s">
        <v>11</v>
      </c>
      <c r="C24" s="133" t="s">
        <v>55</v>
      </c>
      <c r="D24" s="134" t="s">
        <v>44</v>
      </c>
      <c r="E24" s="134" t="s">
        <v>37</v>
      </c>
      <c r="F24" s="134">
        <f>G24</f>
        <v>21</v>
      </c>
      <c r="G24" s="134">
        <v>21</v>
      </c>
      <c r="H24" s="134">
        <v>2023</v>
      </c>
      <c r="I24" s="135" t="s">
        <v>15</v>
      </c>
      <c r="J24" s="134">
        <v>2025</v>
      </c>
      <c r="K24" s="134">
        <v>25200</v>
      </c>
      <c r="L24" s="134">
        <v>25200</v>
      </c>
      <c r="M24" s="78"/>
    </row>
    <row r="25" spans="1:13" s="38" customFormat="1" ht="18" customHeight="1">
      <c r="A25" s="43">
        <v>12</v>
      </c>
      <c r="B25" s="43" t="s">
        <v>11</v>
      </c>
      <c r="C25" s="44" t="s">
        <v>56</v>
      </c>
      <c r="D25" s="43" t="s">
        <v>44</v>
      </c>
      <c r="E25" s="43" t="s">
        <v>37</v>
      </c>
      <c r="F25" s="42">
        <f>G25</f>
        <v>35.348999999999997</v>
      </c>
      <c r="G25" s="42">
        <v>35.348999999999997</v>
      </c>
      <c r="H25" s="42">
        <v>2023</v>
      </c>
      <c r="I25" s="75" t="s">
        <v>15</v>
      </c>
      <c r="J25" s="42">
        <v>2025</v>
      </c>
      <c r="K25" s="42">
        <v>23800</v>
      </c>
      <c r="L25" s="42">
        <v>23800</v>
      </c>
      <c r="M25" s="78"/>
    </row>
    <row r="26" spans="1:13" s="38" customFormat="1" ht="18" customHeight="1">
      <c r="A26" s="43">
        <v>13</v>
      </c>
      <c r="B26" s="43" t="s">
        <v>11</v>
      </c>
      <c r="C26" s="47" t="s">
        <v>57</v>
      </c>
      <c r="D26" s="43" t="s">
        <v>44</v>
      </c>
      <c r="E26" s="43" t="s">
        <v>37</v>
      </c>
      <c r="F26" s="42">
        <v>30</v>
      </c>
      <c r="G26" s="42">
        <v>30</v>
      </c>
      <c r="H26" s="42">
        <v>2021</v>
      </c>
      <c r="I26" s="75" t="s">
        <v>15</v>
      </c>
      <c r="J26" s="42">
        <v>2025</v>
      </c>
      <c r="K26" s="42">
        <v>8699</v>
      </c>
      <c r="L26" s="42">
        <v>8699</v>
      </c>
      <c r="M26" s="78"/>
    </row>
    <row r="27" spans="1:13" s="38" customFormat="1" ht="18" customHeight="1">
      <c r="A27" s="43">
        <v>14</v>
      </c>
      <c r="B27" s="43" t="s">
        <v>11</v>
      </c>
      <c r="C27" s="44" t="s">
        <v>58</v>
      </c>
      <c r="D27" s="43" t="s">
        <v>44</v>
      </c>
      <c r="E27" s="43" t="s">
        <v>37</v>
      </c>
      <c r="F27" s="42">
        <f>G27</f>
        <v>5.9930000000000003</v>
      </c>
      <c r="G27" s="42">
        <v>5.9930000000000003</v>
      </c>
      <c r="H27" s="42">
        <v>2021</v>
      </c>
      <c r="I27" s="75" t="s">
        <v>15</v>
      </c>
      <c r="J27" s="42">
        <v>2025</v>
      </c>
      <c r="K27" s="42">
        <f>L27</f>
        <v>3000</v>
      </c>
      <c r="L27" s="42">
        <v>3000</v>
      </c>
      <c r="M27" s="78"/>
    </row>
    <row r="28" spans="1:13" s="36" customFormat="1" ht="24" customHeight="1">
      <c r="A28" s="40" t="s">
        <v>40</v>
      </c>
      <c r="B28" s="11"/>
      <c r="C28" s="45"/>
      <c r="D28" s="22"/>
      <c r="E28" s="22"/>
      <c r="F28" s="22">
        <f>SUM(F29:F31)</f>
        <v>174.54599999999999</v>
      </c>
      <c r="G28" s="22">
        <f>SUM(G29:G31)</f>
        <v>112.24600000000001</v>
      </c>
      <c r="H28" s="22"/>
      <c r="I28" s="22"/>
      <c r="J28" s="22"/>
      <c r="K28" s="22">
        <f>SUM(K29:K31)</f>
        <v>161924</v>
      </c>
      <c r="L28" s="22">
        <f>SUM(L29:L31)</f>
        <v>160772</v>
      </c>
      <c r="M28" s="79"/>
    </row>
    <row r="29" spans="1:13" s="36" customFormat="1" ht="18" customHeight="1">
      <c r="A29" s="42">
        <v>1</v>
      </c>
      <c r="B29" s="42" t="s">
        <v>11</v>
      </c>
      <c r="C29" s="53" t="s">
        <v>59</v>
      </c>
      <c r="D29" s="42" t="s">
        <v>44</v>
      </c>
      <c r="E29" s="42" t="s">
        <v>14</v>
      </c>
      <c r="F29" s="24">
        <v>80.599999999999994</v>
      </c>
      <c r="G29" s="24">
        <v>18.3</v>
      </c>
      <c r="H29" s="54">
        <v>2020</v>
      </c>
      <c r="I29" s="75" t="s">
        <v>15</v>
      </c>
      <c r="J29" s="69">
        <v>2022</v>
      </c>
      <c r="K29" s="69">
        <v>78073</v>
      </c>
      <c r="L29" s="24">
        <v>76921</v>
      </c>
      <c r="M29" s="42" t="s">
        <v>26</v>
      </c>
    </row>
    <row r="30" spans="1:13" s="36" customFormat="1" ht="18" customHeight="1">
      <c r="A30" s="42">
        <v>2</v>
      </c>
      <c r="B30" s="42" t="s">
        <v>11</v>
      </c>
      <c r="C30" s="44" t="s">
        <v>60</v>
      </c>
      <c r="D30" s="42" t="s">
        <v>44</v>
      </c>
      <c r="E30" s="42" t="s">
        <v>37</v>
      </c>
      <c r="F30" s="55">
        <f>G30</f>
        <v>54.451000000000001</v>
      </c>
      <c r="G30" s="24">
        <v>54.451000000000001</v>
      </c>
      <c r="H30" s="24">
        <v>2020</v>
      </c>
      <c r="I30" s="24" t="s">
        <v>15</v>
      </c>
      <c r="J30" s="24">
        <v>2025</v>
      </c>
      <c r="K30" s="24">
        <v>48600</v>
      </c>
      <c r="L30" s="24">
        <v>48600</v>
      </c>
      <c r="M30" s="79"/>
    </row>
    <row r="31" spans="1:13" s="36" customFormat="1" ht="18" customHeight="1">
      <c r="A31" s="42">
        <v>3</v>
      </c>
      <c r="B31" s="42" t="s">
        <v>11</v>
      </c>
      <c r="C31" s="44" t="s">
        <v>61</v>
      </c>
      <c r="D31" s="42" t="s">
        <v>44</v>
      </c>
      <c r="E31" s="42" t="s">
        <v>37</v>
      </c>
      <c r="F31" s="55">
        <f>G31</f>
        <v>39.494999999999997</v>
      </c>
      <c r="G31" s="24">
        <v>39.494999999999997</v>
      </c>
      <c r="H31" s="24">
        <v>2020</v>
      </c>
      <c r="I31" s="24" t="s">
        <v>15</v>
      </c>
      <c r="J31" s="24">
        <v>2025</v>
      </c>
      <c r="K31" s="24">
        <f>L31</f>
        <v>35251</v>
      </c>
      <c r="L31" s="24">
        <v>35251</v>
      </c>
      <c r="M31" s="79"/>
    </row>
    <row r="32" spans="1:13" s="36" customFormat="1" ht="27" customHeight="1">
      <c r="A32" s="108" t="s">
        <v>62</v>
      </c>
      <c r="B32" s="109"/>
      <c r="C32" s="56"/>
      <c r="D32" s="41"/>
      <c r="E32" s="41"/>
      <c r="F32" s="24"/>
      <c r="G32" s="41"/>
      <c r="H32" s="55"/>
      <c r="I32" s="55"/>
      <c r="J32" s="24"/>
      <c r="K32" s="64">
        <f>K33+K37+K39+K44+K46+K48+K50</f>
        <v>320894</v>
      </c>
      <c r="L32" s="64">
        <f>L33+L37+L39+L44+L46+L48+L50</f>
        <v>314393</v>
      </c>
      <c r="M32" s="79"/>
    </row>
    <row r="33" spans="1:13" s="36" customFormat="1" ht="27" customHeight="1">
      <c r="A33" s="110" t="s">
        <v>63</v>
      </c>
      <c r="B33" s="111"/>
      <c r="C33" s="24"/>
      <c r="D33" s="24"/>
      <c r="E33" s="24"/>
      <c r="F33" s="57">
        <f>SUM(F34:F35)</f>
        <v>334.51600000000002</v>
      </c>
      <c r="G33" s="57">
        <f>SUM(G34:G35)</f>
        <v>334.51600000000002</v>
      </c>
      <c r="H33" s="23"/>
      <c r="I33" s="23"/>
      <c r="J33" s="23"/>
      <c r="K33" s="64">
        <f>SUM(K34:K35)</f>
        <v>47600</v>
      </c>
      <c r="L33" s="64">
        <f>SUM(L34:L35)</f>
        <v>47600</v>
      </c>
      <c r="M33" s="79"/>
    </row>
    <row r="34" spans="1:13">
      <c r="A34" s="58"/>
      <c r="B34" s="42" t="s">
        <v>11</v>
      </c>
      <c r="C34" s="24"/>
      <c r="D34" s="24"/>
      <c r="E34" s="24"/>
      <c r="F34" s="24">
        <v>302</v>
      </c>
      <c r="G34" s="24">
        <v>302</v>
      </c>
      <c r="H34" s="24"/>
      <c r="I34" s="24"/>
      <c r="J34" s="24"/>
      <c r="K34" s="24">
        <v>15100</v>
      </c>
      <c r="L34" s="24">
        <v>15100</v>
      </c>
      <c r="M34" s="58"/>
    </row>
    <row r="35" spans="1:13" s="38" customFormat="1" ht="12">
      <c r="A35" s="59"/>
      <c r="B35" s="43"/>
      <c r="C35" s="44" t="s">
        <v>64</v>
      </c>
      <c r="D35" s="25" t="s">
        <v>65</v>
      </c>
      <c r="E35" s="25" t="s">
        <v>14</v>
      </c>
      <c r="F35" s="60">
        <f>G35</f>
        <v>32.515999999999998</v>
      </c>
      <c r="G35" s="60">
        <v>32.515999999999998</v>
      </c>
      <c r="H35" s="25"/>
      <c r="I35" s="25"/>
      <c r="J35" s="25"/>
      <c r="K35" s="25">
        <v>32500</v>
      </c>
      <c r="L35" s="25">
        <v>32500</v>
      </c>
      <c r="M35" s="26"/>
    </row>
    <row r="36" spans="1:13" s="38" customFormat="1" ht="12">
      <c r="A36" s="61"/>
      <c r="B36" s="62"/>
      <c r="C36" s="44" t="s">
        <v>66</v>
      </c>
      <c r="D36" s="25" t="s">
        <v>65</v>
      </c>
      <c r="E36" s="25" t="s">
        <v>14</v>
      </c>
      <c r="F36" s="60">
        <v>22</v>
      </c>
      <c r="G36" s="60">
        <v>22</v>
      </c>
      <c r="H36" s="63"/>
      <c r="I36" s="63"/>
      <c r="J36" s="25"/>
      <c r="K36" s="25">
        <v>22000</v>
      </c>
      <c r="L36" s="25">
        <v>22000</v>
      </c>
      <c r="M36" s="80"/>
    </row>
    <row r="37" spans="1:13" s="36" customFormat="1" ht="18" customHeight="1">
      <c r="A37" s="110" t="s">
        <v>67</v>
      </c>
      <c r="B37" s="111"/>
      <c r="C37" s="53"/>
      <c r="D37" s="34"/>
      <c r="E37" s="41"/>
      <c r="F37" s="64">
        <f>SUM(F38:F38)</f>
        <v>359</v>
      </c>
      <c r="G37" s="64">
        <f>SUM(G38:G38)</f>
        <v>359</v>
      </c>
      <c r="H37" s="65"/>
      <c r="I37" s="65"/>
      <c r="J37" s="23"/>
      <c r="K37" s="64">
        <f>SUM(K38:K38)</f>
        <v>14358</v>
      </c>
      <c r="L37" s="64">
        <f>SUM(L38:L38)</f>
        <v>14358</v>
      </c>
      <c r="M37" s="79"/>
    </row>
    <row r="38" spans="1:13" s="36" customFormat="1" ht="18" customHeight="1">
      <c r="A38" s="23"/>
      <c r="B38" s="28" t="s">
        <v>11</v>
      </c>
      <c r="C38" s="53"/>
      <c r="D38" s="34"/>
      <c r="E38" s="41"/>
      <c r="F38" s="24">
        <v>359</v>
      </c>
      <c r="G38" s="24">
        <v>359</v>
      </c>
      <c r="H38" s="55">
        <v>2021</v>
      </c>
      <c r="I38" s="24" t="s">
        <v>15</v>
      </c>
      <c r="J38" s="24">
        <v>2025</v>
      </c>
      <c r="K38" s="24">
        <v>14358</v>
      </c>
      <c r="L38" s="24">
        <v>14358</v>
      </c>
      <c r="M38" s="79"/>
    </row>
    <row r="39" spans="1:13" ht="27" customHeight="1">
      <c r="A39" s="112" t="s">
        <v>68</v>
      </c>
      <c r="B39" s="112"/>
      <c r="C39" s="58"/>
      <c r="D39" s="58"/>
      <c r="E39" s="58"/>
      <c r="F39" s="23">
        <v>132</v>
      </c>
      <c r="G39" s="23">
        <v>132</v>
      </c>
      <c r="H39" s="6"/>
      <c r="I39" s="6"/>
      <c r="J39" s="6"/>
      <c r="K39" s="23">
        <v>82535</v>
      </c>
      <c r="L39" s="23">
        <v>76034</v>
      </c>
      <c r="M39" s="58"/>
    </row>
    <row r="40" spans="1:13" ht="18" customHeight="1">
      <c r="A40" s="66"/>
      <c r="B40" s="28" t="s">
        <v>11</v>
      </c>
      <c r="C40" s="67"/>
      <c r="D40" s="67"/>
      <c r="E40" s="67"/>
      <c r="F40" s="24">
        <v>132</v>
      </c>
      <c r="G40" s="24">
        <v>132</v>
      </c>
      <c r="H40" s="55"/>
      <c r="I40" s="24"/>
      <c r="J40" s="24"/>
      <c r="K40" s="24">
        <v>82535</v>
      </c>
      <c r="L40" s="24">
        <v>76034</v>
      </c>
      <c r="M40" s="81" t="s">
        <v>26</v>
      </c>
    </row>
    <row r="41" spans="1:13" s="36" customFormat="1" ht="12">
      <c r="A41" s="23"/>
      <c r="B41" s="42"/>
      <c r="C41" s="53" t="s">
        <v>69</v>
      </c>
      <c r="D41" s="42" t="s">
        <v>70</v>
      </c>
      <c r="E41" s="42" t="s">
        <v>37</v>
      </c>
      <c r="F41" s="24">
        <f>G41</f>
        <v>52.816000000000003</v>
      </c>
      <c r="G41" s="24">
        <v>52.816000000000003</v>
      </c>
      <c r="H41" s="55">
        <v>2021</v>
      </c>
      <c r="I41" s="24" t="s">
        <v>15</v>
      </c>
      <c r="J41" s="24">
        <v>2025</v>
      </c>
      <c r="K41" s="24">
        <v>33000</v>
      </c>
      <c r="L41" s="24">
        <v>26499</v>
      </c>
    </row>
    <row r="42" spans="1:13" s="36" customFormat="1" ht="12">
      <c r="A42" s="23"/>
      <c r="B42" s="42"/>
      <c r="C42" s="53" t="s">
        <v>71</v>
      </c>
      <c r="D42" s="34" t="s">
        <v>72</v>
      </c>
      <c r="E42" s="42" t="s">
        <v>37</v>
      </c>
      <c r="F42" s="24">
        <f>G42</f>
        <v>18.574000000000002</v>
      </c>
      <c r="G42" s="24">
        <v>18.574000000000002</v>
      </c>
      <c r="H42" s="55">
        <v>2021</v>
      </c>
      <c r="I42" s="24" t="s">
        <v>15</v>
      </c>
      <c r="J42" s="24">
        <v>2025</v>
      </c>
      <c r="K42" s="24">
        <v>11609</v>
      </c>
      <c r="L42" s="24">
        <v>11609</v>
      </c>
      <c r="M42" s="79"/>
    </row>
    <row r="43" spans="1:13" s="36" customFormat="1" ht="12">
      <c r="A43" s="23"/>
      <c r="B43" s="42"/>
      <c r="C43" s="53" t="s">
        <v>73</v>
      </c>
      <c r="D43" s="34" t="s">
        <v>72</v>
      </c>
      <c r="E43" s="42" t="s">
        <v>37</v>
      </c>
      <c r="F43" s="24">
        <f>G43</f>
        <v>60.7</v>
      </c>
      <c r="G43" s="24">
        <v>60.7</v>
      </c>
      <c r="H43" s="55">
        <v>2021</v>
      </c>
      <c r="I43" s="24" t="s">
        <v>15</v>
      </c>
      <c r="J43" s="24">
        <v>2025</v>
      </c>
      <c r="K43" s="24">
        <v>37926</v>
      </c>
      <c r="L43" s="24">
        <v>37926</v>
      </c>
      <c r="M43" s="79"/>
    </row>
    <row r="44" spans="1:13" ht="18" customHeight="1">
      <c r="A44" s="113" t="s">
        <v>74</v>
      </c>
      <c r="B44" s="114"/>
      <c r="C44" s="24"/>
      <c r="D44" s="24"/>
      <c r="E44" s="24"/>
      <c r="F44" s="64">
        <f>SUM(F45:F45)</f>
        <v>2000</v>
      </c>
      <c r="G44" s="64">
        <f>SUM(G45:G45)</f>
        <v>2000</v>
      </c>
      <c r="H44" s="23"/>
      <c r="I44" s="23"/>
      <c r="J44" s="23"/>
      <c r="K44" s="64">
        <f>SUM(K45:K45)</f>
        <v>80000</v>
      </c>
      <c r="L44" s="64">
        <f>SUM(L45:L45)</f>
        <v>80000</v>
      </c>
      <c r="M44" s="24"/>
    </row>
    <row r="45" spans="1:13" ht="18" customHeight="1">
      <c r="A45" s="34"/>
      <c r="B45" s="28" t="s">
        <v>11</v>
      </c>
      <c r="C45" s="24"/>
      <c r="D45" s="24"/>
      <c r="E45" s="24"/>
      <c r="F45" s="24">
        <v>2000</v>
      </c>
      <c r="G45" s="24">
        <v>2000</v>
      </c>
      <c r="H45" s="55">
        <v>2021</v>
      </c>
      <c r="I45" s="24" t="s">
        <v>15</v>
      </c>
      <c r="J45" s="24">
        <v>2025</v>
      </c>
      <c r="K45" s="24">
        <v>80000</v>
      </c>
      <c r="L45" s="24">
        <v>80000</v>
      </c>
      <c r="M45" s="24"/>
    </row>
    <row r="46" spans="1:13" ht="18" customHeight="1">
      <c r="A46" s="106" t="s">
        <v>75</v>
      </c>
      <c r="B46" s="106"/>
      <c r="C46" s="24"/>
      <c r="D46" s="24"/>
      <c r="E46" s="24"/>
      <c r="F46" s="64">
        <f>SUM(F47:F47)</f>
        <v>650</v>
      </c>
      <c r="G46" s="64">
        <f>SUM(G47:G47)</f>
        <v>650</v>
      </c>
      <c r="H46" s="64"/>
      <c r="I46" s="64"/>
      <c r="J46" s="64"/>
      <c r="K46" s="64">
        <f>SUM(K47:K47)</f>
        <v>26000</v>
      </c>
      <c r="L46" s="64">
        <f>SUM(L47:L47)</f>
        <v>26000</v>
      </c>
      <c r="M46" s="24"/>
    </row>
    <row r="47" spans="1:13" ht="18" customHeight="1">
      <c r="A47" s="68"/>
      <c r="B47" s="28" t="s">
        <v>11</v>
      </c>
      <c r="D47" s="24"/>
      <c r="E47" s="24"/>
      <c r="F47" s="24">
        <v>650</v>
      </c>
      <c r="G47" s="24">
        <v>650</v>
      </c>
      <c r="H47" s="55">
        <v>2021</v>
      </c>
      <c r="I47" s="24" t="s">
        <v>15</v>
      </c>
      <c r="J47" s="24">
        <v>2025</v>
      </c>
      <c r="K47" s="24">
        <v>26000</v>
      </c>
      <c r="L47" s="24">
        <v>26000</v>
      </c>
      <c r="M47" s="24"/>
    </row>
    <row r="48" spans="1:13" ht="24.95" customHeight="1">
      <c r="A48" s="107" t="s">
        <v>76</v>
      </c>
      <c r="B48" s="107"/>
      <c r="C48" s="24"/>
      <c r="D48" s="24"/>
      <c r="E48" s="24"/>
      <c r="F48" s="64">
        <f>SUM(F49:F49)</f>
        <v>1000</v>
      </c>
      <c r="G48" s="64">
        <f>SUM(G49:G49)</f>
        <v>1000</v>
      </c>
      <c r="H48" s="24"/>
      <c r="I48" s="24"/>
      <c r="J48" s="24"/>
      <c r="K48" s="64">
        <f>SUM(K49:K49)</f>
        <v>50000</v>
      </c>
      <c r="L48" s="64">
        <f>SUM(L49:L49)</f>
        <v>50000</v>
      </c>
      <c r="M48" s="24"/>
    </row>
    <row r="49" spans="1:13">
      <c r="A49" s="68"/>
      <c r="B49" s="28" t="s">
        <v>11</v>
      </c>
      <c r="C49" s="24"/>
      <c r="D49" s="24"/>
      <c r="E49" s="24"/>
      <c r="F49" s="24">
        <v>1000</v>
      </c>
      <c r="G49" s="24">
        <v>1000</v>
      </c>
      <c r="H49" s="55">
        <v>2021</v>
      </c>
      <c r="I49" s="24" t="s">
        <v>15</v>
      </c>
      <c r="J49" s="24">
        <v>2025</v>
      </c>
      <c r="K49" s="24">
        <v>50000</v>
      </c>
      <c r="L49" s="24">
        <v>50000</v>
      </c>
      <c r="M49" s="24"/>
    </row>
    <row r="50" spans="1:13">
      <c r="A50" s="106" t="s">
        <v>77</v>
      </c>
      <c r="B50" s="106"/>
      <c r="C50" s="24"/>
      <c r="D50" s="24"/>
      <c r="E50" s="24"/>
      <c r="F50" s="23"/>
      <c r="G50" s="24"/>
      <c r="H50" s="24"/>
      <c r="I50" s="24"/>
      <c r="J50" s="24"/>
      <c r="K50" s="64">
        <f>SUM(K51:K51)</f>
        <v>20401</v>
      </c>
      <c r="L50" s="64">
        <f>SUM(L51:L51)</f>
        <v>20401</v>
      </c>
      <c r="M50" s="24"/>
    </row>
    <row r="51" spans="1:13">
      <c r="A51" s="58"/>
      <c r="B51" s="28" t="s">
        <v>11</v>
      </c>
      <c r="C51" s="24"/>
      <c r="D51" s="24"/>
      <c r="E51" s="24"/>
      <c r="F51" s="24" t="s">
        <v>78</v>
      </c>
      <c r="G51" s="24"/>
      <c r="H51" s="55">
        <v>2021</v>
      </c>
      <c r="I51" s="24" t="s">
        <v>15</v>
      </c>
      <c r="J51" s="24">
        <v>2025</v>
      </c>
      <c r="K51" s="24">
        <v>20401</v>
      </c>
      <c r="L51" s="24">
        <v>20401</v>
      </c>
      <c r="M51" s="24"/>
    </row>
  </sheetData>
  <mergeCells count="25">
    <mergeCell ref="A1:M1"/>
    <mergeCell ref="F2:G2"/>
    <mergeCell ref="K2:L2"/>
    <mergeCell ref="A4:B4"/>
    <mergeCell ref="C4:E4"/>
    <mergeCell ref="C2:C3"/>
    <mergeCell ref="D2:D3"/>
    <mergeCell ref="E2:E3"/>
    <mergeCell ref="M2:M3"/>
    <mergeCell ref="H2:J3"/>
    <mergeCell ref="A46:B46"/>
    <mergeCell ref="A48:B48"/>
    <mergeCell ref="A50:B50"/>
    <mergeCell ref="A2:A3"/>
    <mergeCell ref="B2:B3"/>
    <mergeCell ref="A32:B32"/>
    <mergeCell ref="A33:B33"/>
    <mergeCell ref="A37:B37"/>
    <mergeCell ref="A39:B39"/>
    <mergeCell ref="A44:B44"/>
    <mergeCell ref="A6:B6"/>
    <mergeCell ref="A7:B7"/>
    <mergeCell ref="A10:B10"/>
    <mergeCell ref="A12:B12"/>
    <mergeCell ref="A13:B13"/>
  </mergeCells>
  <phoneticPr fontId="1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F30" sqref="F30"/>
    </sheetView>
  </sheetViews>
  <sheetFormatPr defaultColWidth="9" defaultRowHeight="13.5"/>
  <cols>
    <col min="1" max="1" width="7.5" customWidth="1"/>
    <col min="3" max="3" width="25.375" customWidth="1"/>
    <col min="6" max="6" width="13.625" customWidth="1"/>
    <col min="7" max="7" width="8.375" customWidth="1"/>
    <col min="8" max="8" width="7.375" customWidth="1"/>
    <col min="9" max="9" width="8.125" customWidth="1"/>
  </cols>
  <sheetData>
    <row r="1" spans="1:12" ht="21.75">
      <c r="A1" s="88" t="s">
        <v>79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>
      <c r="A2" s="89" t="s">
        <v>1</v>
      </c>
      <c r="B2" s="89" t="s">
        <v>2</v>
      </c>
      <c r="C2" s="89" t="s">
        <v>3</v>
      </c>
      <c r="D2" s="89" t="s">
        <v>4</v>
      </c>
      <c r="E2" s="89" t="s">
        <v>5</v>
      </c>
      <c r="F2" s="121" t="s">
        <v>80</v>
      </c>
      <c r="G2" s="93" t="s">
        <v>7</v>
      </c>
      <c r="H2" s="94"/>
      <c r="I2" s="94"/>
      <c r="J2" s="106" t="s">
        <v>8</v>
      </c>
      <c r="K2" s="106"/>
      <c r="L2" s="89" t="s">
        <v>9</v>
      </c>
    </row>
    <row r="3" spans="1:12">
      <c r="A3" s="90"/>
      <c r="B3" s="90"/>
      <c r="C3" s="90"/>
      <c r="D3" s="90"/>
      <c r="E3" s="90"/>
      <c r="F3" s="122"/>
      <c r="G3" s="96"/>
      <c r="H3" s="97"/>
      <c r="I3" s="97"/>
      <c r="J3" s="6" t="s">
        <v>20</v>
      </c>
      <c r="K3" s="6" t="s">
        <v>21</v>
      </c>
      <c r="L3" s="90"/>
    </row>
    <row r="4" spans="1:12" s="10" customFormat="1">
      <c r="A4" s="3" t="s">
        <v>10</v>
      </c>
      <c r="B4" s="3"/>
      <c r="C4" s="3"/>
      <c r="D4" s="3"/>
      <c r="E4" s="3"/>
      <c r="F4" s="30"/>
      <c r="G4" s="11"/>
      <c r="H4" s="11"/>
      <c r="I4" s="11"/>
      <c r="J4" s="6">
        <f>SUM(J5:J7)</f>
        <v>6036</v>
      </c>
      <c r="K4" s="12">
        <f>SUM(K5:K7)</f>
        <v>5083</v>
      </c>
      <c r="L4" s="6"/>
    </row>
    <row r="5" spans="1:12" ht="36">
      <c r="A5" s="27">
        <v>1</v>
      </c>
      <c r="B5" s="27" t="s">
        <v>11</v>
      </c>
      <c r="C5" s="31" t="s">
        <v>81</v>
      </c>
      <c r="D5" s="27" t="s">
        <v>82</v>
      </c>
      <c r="E5" s="27" t="s">
        <v>24</v>
      </c>
      <c r="F5" s="27" t="s">
        <v>83</v>
      </c>
      <c r="G5" s="32">
        <v>2021</v>
      </c>
      <c r="H5" s="32" t="s">
        <v>39</v>
      </c>
      <c r="I5" s="32">
        <v>2024</v>
      </c>
      <c r="J5" s="27">
        <v>2200</v>
      </c>
      <c r="K5" s="27">
        <v>2200</v>
      </c>
      <c r="L5" s="28" t="s">
        <v>26</v>
      </c>
    </row>
    <row r="6" spans="1:12" ht="36">
      <c r="A6" s="27">
        <v>2</v>
      </c>
      <c r="B6" s="27" t="s">
        <v>11</v>
      </c>
      <c r="C6" s="33" t="s">
        <v>84</v>
      </c>
      <c r="D6" s="27" t="s">
        <v>85</v>
      </c>
      <c r="E6" s="27" t="s">
        <v>24</v>
      </c>
      <c r="F6" s="27" t="s">
        <v>86</v>
      </c>
      <c r="G6" s="32">
        <v>2020</v>
      </c>
      <c r="H6" s="32" t="s">
        <v>39</v>
      </c>
      <c r="I6" s="32">
        <v>2022</v>
      </c>
      <c r="J6" s="27">
        <v>1936</v>
      </c>
      <c r="K6" s="27">
        <v>983</v>
      </c>
      <c r="L6" s="28" t="s">
        <v>26</v>
      </c>
    </row>
    <row r="7" spans="1:12" ht="36">
      <c r="A7" s="27">
        <v>3</v>
      </c>
      <c r="B7" s="27" t="s">
        <v>11</v>
      </c>
      <c r="C7" s="31" t="s">
        <v>87</v>
      </c>
      <c r="D7" s="27" t="s">
        <v>85</v>
      </c>
      <c r="E7" s="27" t="s">
        <v>14</v>
      </c>
      <c r="F7" s="27" t="s">
        <v>88</v>
      </c>
      <c r="G7" s="32">
        <v>2021</v>
      </c>
      <c r="H7" s="32" t="s">
        <v>39</v>
      </c>
      <c r="I7" s="32">
        <v>2023</v>
      </c>
      <c r="J7" s="27">
        <v>1900</v>
      </c>
      <c r="K7" s="27">
        <v>1900</v>
      </c>
      <c r="L7" s="34"/>
    </row>
  </sheetData>
  <mergeCells count="10">
    <mergeCell ref="A1:L1"/>
    <mergeCell ref="J2:K2"/>
    <mergeCell ref="A2:A3"/>
    <mergeCell ref="B2:B3"/>
    <mergeCell ref="C2:C3"/>
    <mergeCell ref="D2:D3"/>
    <mergeCell ref="E2:E3"/>
    <mergeCell ref="F2:F3"/>
    <mergeCell ref="L2:L3"/>
    <mergeCell ref="G2:I3"/>
  </mergeCells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sqref="A1:K1"/>
    </sheetView>
  </sheetViews>
  <sheetFormatPr defaultColWidth="9" defaultRowHeight="13.5"/>
  <cols>
    <col min="1" max="1" width="7.75" customWidth="1"/>
    <col min="3" max="3" width="23.5" customWidth="1"/>
    <col min="5" max="5" width="33.25" customWidth="1"/>
    <col min="6" max="6" width="5.75" customWidth="1"/>
    <col min="7" max="7" width="5.125" customWidth="1"/>
    <col min="8" max="8" width="5.75" customWidth="1"/>
  </cols>
  <sheetData>
    <row r="1" spans="1:11" ht="21.75">
      <c r="A1" s="88" t="s">
        <v>89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20" customFormat="1">
      <c r="A2" s="123" t="s">
        <v>1</v>
      </c>
      <c r="B2" s="123" t="s">
        <v>2</v>
      </c>
      <c r="C2" s="123" t="s">
        <v>3</v>
      </c>
      <c r="D2" s="123" t="s">
        <v>5</v>
      </c>
      <c r="E2" s="121" t="s">
        <v>80</v>
      </c>
      <c r="F2" s="104" t="s">
        <v>7</v>
      </c>
      <c r="G2" s="125"/>
      <c r="H2" s="126"/>
      <c r="I2" s="123" t="s">
        <v>8</v>
      </c>
      <c r="J2" s="123"/>
      <c r="K2" s="123" t="s">
        <v>9</v>
      </c>
    </row>
    <row r="3" spans="1:11" s="20" customFormat="1">
      <c r="A3" s="123"/>
      <c r="B3" s="123"/>
      <c r="C3" s="123"/>
      <c r="D3" s="123"/>
      <c r="E3" s="122"/>
      <c r="F3" s="127"/>
      <c r="G3" s="128"/>
      <c r="H3" s="129"/>
      <c r="I3" s="21" t="s">
        <v>20</v>
      </c>
      <c r="J3" s="21" t="s">
        <v>21</v>
      </c>
      <c r="K3" s="123"/>
    </row>
    <row r="4" spans="1:11">
      <c r="A4" s="124" t="s">
        <v>10</v>
      </c>
      <c r="B4" s="124"/>
      <c r="C4" s="124"/>
      <c r="D4" s="124"/>
      <c r="E4" s="23"/>
      <c r="F4" s="24"/>
      <c r="G4" s="24"/>
      <c r="H4" s="24"/>
      <c r="I4" s="23">
        <f>SUM(I5:I5)</f>
        <v>2000</v>
      </c>
      <c r="J4" s="23">
        <f>SUM(J5:J5)</f>
        <v>2000</v>
      </c>
      <c r="K4" s="28"/>
    </row>
    <row r="5" spans="1:11" s="20" customFormat="1" ht="50.25">
      <c r="A5" s="25">
        <v>1</v>
      </c>
      <c r="B5" s="25" t="s">
        <v>11</v>
      </c>
      <c r="C5" s="26" t="s">
        <v>90</v>
      </c>
      <c r="D5" s="25" t="s">
        <v>14</v>
      </c>
      <c r="E5" s="27" t="s">
        <v>91</v>
      </c>
      <c r="F5" s="25">
        <v>2021</v>
      </c>
      <c r="G5" s="25" t="s">
        <v>39</v>
      </c>
      <c r="H5" s="25">
        <v>2024</v>
      </c>
      <c r="I5" s="25">
        <v>2000</v>
      </c>
      <c r="J5" s="25">
        <v>2000</v>
      </c>
      <c r="K5" s="29"/>
    </row>
  </sheetData>
  <mergeCells count="10">
    <mergeCell ref="A1:K1"/>
    <mergeCell ref="I2:J2"/>
    <mergeCell ref="A4:D4"/>
    <mergeCell ref="A2:A3"/>
    <mergeCell ref="B2:B3"/>
    <mergeCell ref="C2:C3"/>
    <mergeCell ref="D2:D3"/>
    <mergeCell ref="E2:E3"/>
    <mergeCell ref="K2:K3"/>
    <mergeCell ref="F2:H3"/>
  </mergeCells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K18" sqref="K18"/>
    </sheetView>
  </sheetViews>
  <sheetFormatPr defaultColWidth="9" defaultRowHeight="13.5"/>
  <cols>
    <col min="3" max="3" width="19.5" customWidth="1"/>
    <col min="6" max="6" width="14.875" customWidth="1"/>
    <col min="7" max="7" width="8" customWidth="1"/>
    <col min="8" max="8" width="7.375" customWidth="1"/>
    <col min="9" max="9" width="6.75" customWidth="1"/>
  </cols>
  <sheetData>
    <row r="1" spans="1:11" ht="21.75">
      <c r="A1" s="88" t="s">
        <v>92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1</v>
      </c>
      <c r="B2" s="89" t="s">
        <v>2</v>
      </c>
      <c r="C2" s="89" t="s">
        <v>3</v>
      </c>
      <c r="D2" s="89" t="s">
        <v>4</v>
      </c>
      <c r="E2" s="89" t="s">
        <v>5</v>
      </c>
      <c r="F2" s="121" t="s">
        <v>6</v>
      </c>
      <c r="G2" s="93" t="s">
        <v>7</v>
      </c>
      <c r="H2" s="94"/>
      <c r="I2" s="94"/>
      <c r="J2" s="91" t="s">
        <v>8</v>
      </c>
      <c r="K2" s="89" t="s">
        <v>9</v>
      </c>
    </row>
    <row r="3" spans="1:11">
      <c r="A3" s="90"/>
      <c r="B3" s="90"/>
      <c r="C3" s="90"/>
      <c r="D3" s="90"/>
      <c r="E3" s="90"/>
      <c r="F3" s="122"/>
      <c r="G3" s="96"/>
      <c r="H3" s="97"/>
      <c r="I3" s="97"/>
      <c r="J3" s="92"/>
      <c r="K3" s="90"/>
    </row>
    <row r="4" spans="1:11">
      <c r="A4" s="113" t="s">
        <v>10</v>
      </c>
      <c r="B4" s="117"/>
      <c r="C4" s="117"/>
      <c r="D4" s="117"/>
      <c r="E4" s="114"/>
      <c r="F4" s="6"/>
      <c r="G4" s="6"/>
      <c r="H4" s="6"/>
      <c r="I4" s="6"/>
      <c r="J4" s="9">
        <f>J5+J8</f>
        <v>1800</v>
      </c>
      <c r="K4" s="3"/>
    </row>
    <row r="5" spans="1:11" s="10" customFormat="1" ht="18" customHeight="1">
      <c r="A5" s="113" t="s">
        <v>93</v>
      </c>
      <c r="B5" s="114"/>
      <c r="C5" s="3"/>
      <c r="D5" s="3"/>
      <c r="E5" s="3"/>
      <c r="F5" s="6">
        <f>SUM(F6:F7)</f>
        <v>30</v>
      </c>
      <c r="G5" s="4"/>
      <c r="H5" s="4"/>
      <c r="I5" s="4"/>
      <c r="J5" s="6">
        <f>SUM(J6:J7)</f>
        <v>600</v>
      </c>
      <c r="K5" s="6"/>
    </row>
    <row r="6" spans="1:11" ht="18" customHeight="1">
      <c r="A6" s="7">
        <v>1</v>
      </c>
      <c r="B6" s="7" t="s">
        <v>11</v>
      </c>
      <c r="C6" s="8" t="s">
        <v>94</v>
      </c>
      <c r="D6" s="7" t="s">
        <v>95</v>
      </c>
      <c r="E6" s="7" t="s">
        <v>14</v>
      </c>
      <c r="F6" s="7">
        <v>15</v>
      </c>
      <c r="G6" s="13">
        <v>2021</v>
      </c>
      <c r="H6" s="13" t="s">
        <v>39</v>
      </c>
      <c r="I6" s="13">
        <v>2024</v>
      </c>
      <c r="J6" s="7">
        <v>300</v>
      </c>
      <c r="K6" s="6"/>
    </row>
    <row r="7" spans="1:11" ht="18" customHeight="1">
      <c r="A7" s="7">
        <v>2</v>
      </c>
      <c r="B7" s="7" t="s">
        <v>11</v>
      </c>
      <c r="C7" s="8" t="s">
        <v>96</v>
      </c>
      <c r="D7" s="7" t="s">
        <v>95</v>
      </c>
      <c r="E7" s="7" t="s">
        <v>14</v>
      </c>
      <c r="F7" s="7">
        <v>15</v>
      </c>
      <c r="G7" s="13">
        <v>2021</v>
      </c>
      <c r="H7" s="13" t="s">
        <v>39</v>
      </c>
      <c r="I7" s="13">
        <v>2024</v>
      </c>
      <c r="J7" s="7">
        <v>300</v>
      </c>
      <c r="K7" s="6"/>
    </row>
    <row r="8" spans="1:11" s="10" customFormat="1" ht="18" customHeight="1">
      <c r="A8" s="103" t="s">
        <v>97</v>
      </c>
      <c r="B8" s="103"/>
      <c r="C8" s="14"/>
      <c r="D8" s="6"/>
      <c r="E8" s="6"/>
      <c r="F8" s="6"/>
      <c r="G8" s="6"/>
      <c r="H8" s="6"/>
      <c r="I8" s="6"/>
      <c r="J8" s="6">
        <f>SUM(J9:J11)</f>
        <v>1200</v>
      </c>
      <c r="K8" s="6"/>
    </row>
    <row r="9" spans="1:11" ht="26.1" customHeight="1">
      <c r="A9" s="15">
        <v>1</v>
      </c>
      <c r="B9" s="16" t="s">
        <v>11</v>
      </c>
      <c r="C9" s="17" t="s">
        <v>98</v>
      </c>
      <c r="D9" s="15"/>
      <c r="E9" s="16" t="s">
        <v>14</v>
      </c>
      <c r="F9" s="16" t="s">
        <v>99</v>
      </c>
      <c r="G9" s="18">
        <v>2021</v>
      </c>
      <c r="H9" s="13" t="s">
        <v>39</v>
      </c>
      <c r="I9" s="18">
        <v>2022</v>
      </c>
      <c r="J9" s="15">
        <v>200</v>
      </c>
      <c r="K9" s="6"/>
    </row>
    <row r="10" spans="1:11" ht="24" customHeight="1">
      <c r="A10" s="15">
        <v>2</v>
      </c>
      <c r="B10" s="16" t="s">
        <v>11</v>
      </c>
      <c r="C10" s="17" t="s">
        <v>100</v>
      </c>
      <c r="D10" s="15"/>
      <c r="E10" s="16" t="s">
        <v>14</v>
      </c>
      <c r="F10" s="16" t="s">
        <v>101</v>
      </c>
      <c r="G10" s="18">
        <v>2021</v>
      </c>
      <c r="H10" s="13" t="s">
        <v>39</v>
      </c>
      <c r="I10" s="18">
        <v>2025</v>
      </c>
      <c r="J10" s="15">
        <v>500</v>
      </c>
      <c r="K10" s="6"/>
    </row>
    <row r="11" spans="1:11" ht="24" customHeight="1">
      <c r="A11" s="15">
        <v>3</v>
      </c>
      <c r="B11" s="16" t="s">
        <v>11</v>
      </c>
      <c r="C11" s="17" t="s">
        <v>102</v>
      </c>
      <c r="D11" s="15"/>
      <c r="E11" s="16" t="s">
        <v>14</v>
      </c>
      <c r="F11" s="16" t="s">
        <v>103</v>
      </c>
      <c r="G11" s="18">
        <v>2021</v>
      </c>
      <c r="H11" s="13" t="s">
        <v>39</v>
      </c>
      <c r="I11" s="18">
        <v>2025</v>
      </c>
      <c r="J11" s="15">
        <v>500</v>
      </c>
      <c r="K11" s="6"/>
    </row>
    <row r="12" spans="1:11">
      <c r="D12" s="19"/>
      <c r="E12" s="19"/>
      <c r="F12" s="19"/>
      <c r="G12" s="19"/>
      <c r="H12" s="19"/>
      <c r="I12" s="19"/>
      <c r="J12" s="19"/>
      <c r="K12" s="19"/>
    </row>
  </sheetData>
  <mergeCells count="13">
    <mergeCell ref="A1:K1"/>
    <mergeCell ref="A4:E4"/>
    <mergeCell ref="A5:B5"/>
    <mergeCell ref="A8:B8"/>
    <mergeCell ref="A2:A3"/>
    <mergeCell ref="B2:B3"/>
    <mergeCell ref="C2:C3"/>
    <mergeCell ref="D2:D3"/>
    <mergeCell ref="E2:E3"/>
    <mergeCell ref="F2:F3"/>
    <mergeCell ref="J2:J3"/>
    <mergeCell ref="K2:K3"/>
    <mergeCell ref="G2:I3"/>
  </mergeCells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H17" sqref="H17"/>
    </sheetView>
  </sheetViews>
  <sheetFormatPr defaultColWidth="9" defaultRowHeight="13.5"/>
  <cols>
    <col min="2" max="2" width="9.375" customWidth="1"/>
    <col min="3" max="3" width="17.625" customWidth="1"/>
    <col min="6" max="6" width="13.25" customWidth="1"/>
  </cols>
  <sheetData>
    <row r="1" spans="1:11" ht="21.75">
      <c r="A1" s="130" t="s">
        <v>104</v>
      </c>
      <c r="B1" s="131"/>
      <c r="C1" s="131"/>
      <c r="D1" s="131"/>
      <c r="E1" s="131"/>
      <c r="F1" s="131"/>
      <c r="G1" s="131"/>
      <c r="H1" s="131"/>
      <c r="I1" s="131"/>
      <c r="J1" s="131"/>
      <c r="K1" s="132"/>
    </row>
    <row r="2" spans="1:11">
      <c r="A2" s="89" t="s">
        <v>1</v>
      </c>
      <c r="B2" s="89" t="s">
        <v>2</v>
      </c>
      <c r="C2" s="89" t="s">
        <v>3</v>
      </c>
      <c r="D2" s="89" t="s">
        <v>17</v>
      </c>
      <c r="E2" s="89" t="s">
        <v>5</v>
      </c>
      <c r="F2" s="121" t="s">
        <v>6</v>
      </c>
      <c r="G2" s="93" t="s">
        <v>7</v>
      </c>
      <c r="H2" s="94"/>
      <c r="I2" s="95"/>
      <c r="J2" s="91" t="s">
        <v>8</v>
      </c>
      <c r="K2" s="89" t="s">
        <v>9</v>
      </c>
    </row>
    <row r="3" spans="1:11">
      <c r="A3" s="90"/>
      <c r="B3" s="90"/>
      <c r="C3" s="90"/>
      <c r="D3" s="90"/>
      <c r="E3" s="90"/>
      <c r="F3" s="122"/>
      <c r="G3" s="96"/>
      <c r="H3" s="97"/>
      <c r="I3" s="98"/>
      <c r="J3" s="92"/>
      <c r="K3" s="90"/>
    </row>
    <row r="4" spans="1:11" s="1" customFormat="1">
      <c r="A4" s="96" t="s">
        <v>10</v>
      </c>
      <c r="B4" s="97"/>
      <c r="C4" s="98"/>
      <c r="D4" s="3"/>
      <c r="E4" s="3"/>
      <c r="F4" s="6"/>
      <c r="G4" s="6"/>
      <c r="H4" s="6"/>
      <c r="I4" s="5"/>
      <c r="J4" s="6">
        <f>J5</f>
        <v>133000</v>
      </c>
      <c r="K4" s="3"/>
    </row>
    <row r="5" spans="1:11" ht="24">
      <c r="A5" s="7">
        <v>1</v>
      </c>
      <c r="B5" s="7" t="s">
        <v>105</v>
      </c>
      <c r="C5" s="8" t="s">
        <v>106</v>
      </c>
      <c r="D5" s="7" t="s">
        <v>107</v>
      </c>
      <c r="E5" s="7" t="s">
        <v>14</v>
      </c>
      <c r="F5" s="7" t="s">
        <v>108</v>
      </c>
      <c r="G5" s="7">
        <v>2021</v>
      </c>
      <c r="H5" s="7" t="s">
        <v>15</v>
      </c>
      <c r="I5" s="7">
        <v>2023</v>
      </c>
      <c r="J5" s="7">
        <v>133000</v>
      </c>
      <c r="K5" s="7"/>
    </row>
  </sheetData>
  <mergeCells count="11">
    <mergeCell ref="A1:K1"/>
    <mergeCell ref="A4:C4"/>
    <mergeCell ref="A2:A3"/>
    <mergeCell ref="B2:B3"/>
    <mergeCell ref="C2:C3"/>
    <mergeCell ref="D2:D3"/>
    <mergeCell ref="E2:E3"/>
    <mergeCell ref="F2:F3"/>
    <mergeCell ref="J2:J3"/>
    <mergeCell ref="K2:K3"/>
    <mergeCell ref="G2:I3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铁路</vt:lpstr>
      <vt:lpstr>航空</vt:lpstr>
      <vt:lpstr>公路</vt:lpstr>
      <vt:lpstr>客运场站</vt:lpstr>
      <vt:lpstr>物流场站</vt:lpstr>
      <vt:lpstr>港航</vt:lpstr>
      <vt:lpstr>管道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T450</dc:creator>
  <cp:lastModifiedBy>user</cp:lastModifiedBy>
  <dcterms:created xsi:type="dcterms:W3CDTF">2015-06-05T18:19:00Z</dcterms:created>
  <dcterms:modified xsi:type="dcterms:W3CDTF">2024-02-06T07:51:53Z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