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5"/>
  </bookViews>
  <sheets>
    <sheet name="1、一般公共预算收入" sheetId="28" r:id="rId1"/>
    <sheet name="2、一般公共预算支出" sheetId="2" r:id="rId2"/>
    <sheet name="3、政府基金收入" sheetId="22" r:id="rId3"/>
    <sheet name="4、政府基金支出" sheetId="23" r:id="rId4"/>
    <sheet name="5、国有资本经营收入" sheetId="29" r:id="rId5"/>
    <sheet name="6、国有资本经营支出" sheetId="30" r:id="rId6"/>
  </sheets>
  <definedNames>
    <definedName name="_xlnm._FilterDatabase" localSheetId="1" hidden="1">'2、一般公共预算支出'!$A$4:$B$528</definedName>
    <definedName name="_xlnm._FilterDatabase" localSheetId="3" hidden="1">'4、政府基金支出'!$A$5:$C$66</definedName>
    <definedName name="_xlnm.Print_Area" localSheetId="2">'3、政府基金收入'!$A$1:$E$40</definedName>
    <definedName name="_xlnm.Print_Area" localSheetId="3">'4、政府基金支出'!$A$1:$E$74</definedName>
    <definedName name="_xlnm.Print_Titles" localSheetId="0">'1、一般公共预算收入'!$4:$4</definedName>
    <definedName name="_xlnm.Print_Titles" localSheetId="1">'2、一般公共预算支出'!$4:$4</definedName>
    <definedName name="_xlnm.Print_Titles" localSheetId="2">'3、政府基金收入'!$4:$4</definedName>
    <definedName name="_xlnm.Print_Titles" localSheetId="3">'4、政府基金支出'!$4:$4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<sst xmlns="http://schemas.openxmlformats.org/spreadsheetml/2006/main" count="237" uniqueCount="209">
  <si>
    <t>附表1</t>
  </si>
  <si>
    <t>随县2024年地方一般公共预算收入明细表</t>
  </si>
  <si>
    <t>单位：万元</t>
  </si>
  <si>
    <t>科目编码</t>
  </si>
  <si>
    <t>科目名称</t>
  </si>
  <si>
    <t>2024年预算计划</t>
  </si>
  <si>
    <t>调整预算  计划数</t>
  </si>
  <si>
    <t>差额</t>
  </si>
  <si>
    <t>一般预算收入合计</t>
  </si>
  <si>
    <t xml:space="preserve"> 税收收入</t>
  </si>
  <si>
    <t xml:space="preserve">   国内增值税（含改征增值税）</t>
  </si>
  <si>
    <t xml:space="preserve">   营业税</t>
  </si>
  <si>
    <t xml:space="preserve">   企业所得税</t>
  </si>
  <si>
    <t xml:space="preserve">   个人所得税</t>
  </si>
  <si>
    <t xml:space="preserve">   资源税</t>
  </si>
  <si>
    <t xml:space="preserve">   城市维护建设税</t>
  </si>
  <si>
    <t xml:space="preserve">   房产税</t>
  </si>
  <si>
    <t xml:space="preserve">   印花税</t>
  </si>
  <si>
    <t xml:space="preserve">   城镇土地使用税</t>
  </si>
  <si>
    <t xml:space="preserve">   土地增值税</t>
  </si>
  <si>
    <t xml:space="preserve">   车船税</t>
  </si>
  <si>
    <t xml:space="preserve">   耕地占用税</t>
  </si>
  <si>
    <t xml:space="preserve">   契税</t>
  </si>
  <si>
    <t xml:space="preserve">   环境保护税</t>
  </si>
  <si>
    <t xml:space="preserve"> 非税收入</t>
  </si>
  <si>
    <t xml:space="preserve">   专项收入</t>
  </si>
  <si>
    <t xml:space="preserve">   行政事业性收费收入</t>
  </si>
  <si>
    <t xml:space="preserve">   罚没收入</t>
  </si>
  <si>
    <t xml:space="preserve">   国有资本经营收入</t>
  </si>
  <si>
    <t xml:space="preserve">   国有资源（资产）有偿使用收入</t>
  </si>
  <si>
    <t xml:space="preserve">   捐赠收入</t>
  </si>
  <si>
    <t xml:space="preserve">   政府住房基金收入</t>
  </si>
  <si>
    <t xml:space="preserve">   其他收入</t>
  </si>
  <si>
    <t>附表2</t>
  </si>
  <si>
    <t>随县2024年一般公共预算支出明细表</t>
  </si>
  <si>
    <t>预算数</t>
  </si>
  <si>
    <t>调整预算数</t>
  </si>
  <si>
    <t>备注</t>
  </si>
  <si>
    <t>一般公共预算支出</t>
  </si>
  <si>
    <t xml:space="preserve">  一般公共服务支出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</si>
  <si>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</si>
  <si>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</si>
  <si>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</si>
  <si>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</si>
  <si>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</si>
  <si>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</si>
  <si>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卫生健康支出</t>
  </si>
  <si>
    <t xml:space="preserve">  节能环保支出</t>
  </si>
  <si>
    <t>生态环境分局上划市级，相关支出仍由县级反馈</t>
  </si>
  <si>
    <t xml:space="preserve">  城乡社区支出</t>
  </si>
  <si>
    <t xml:space="preserve">  农林水支出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</si>
  <si>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</si>
  <si>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</si>
  <si>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</si>
  <si>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</si>
  <si>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</si>
  <si>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</si>
  <si>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</si>
  <si>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</si>
  <si>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</si>
  <si>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 xml:space="preserve">  其他支出</t>
  </si>
  <si>
    <t xml:space="preserve">  债务付息支出</t>
  </si>
  <si>
    <t xml:space="preserve">  债务发行费用支出</t>
  </si>
  <si>
    <t>转移性支出合计</t>
  </si>
  <si>
    <t xml:space="preserve">  转移性支出</t>
  </si>
  <si>
    <t xml:space="preserve">    上解支出</t>
  </si>
  <si>
    <t xml:space="preserve">    其中：上解省级</t>
  </si>
  <si>
    <t xml:space="preserve">          上解市级</t>
  </si>
  <si>
    <t xml:space="preserve">   年终结余</t>
  </si>
  <si>
    <t xml:space="preserve">   安排预算稳定调节基金</t>
  </si>
  <si>
    <t xml:space="preserve">  债务还本支出</t>
  </si>
  <si>
    <t xml:space="preserve">    地方政府一般债务还本支出</t>
  </si>
  <si>
    <t xml:space="preserve">    地方政府向外国政府借款还本支出</t>
  </si>
  <si>
    <t xml:space="preserve">    地方政府向国际组织借款还本支出</t>
  </si>
  <si>
    <t>支出总计</t>
  </si>
  <si>
    <t>附表3</t>
  </si>
  <si>
    <t>随县2024年政府性基金预算收入表</t>
  </si>
  <si>
    <t>科目</t>
  </si>
  <si>
    <t>项     目</t>
  </si>
  <si>
    <t>一、农业土地开发资金收入</t>
  </si>
  <si>
    <t>二、国有土地使用权出让收入</t>
  </si>
  <si>
    <t xml:space="preserve">        土地出让价款收入</t>
  </si>
  <si>
    <t xml:space="preserve">        补缴的土地价款</t>
  </si>
  <si>
    <t xml:space="preserve">        缴纳新增建设用地土地有偿使用费</t>
  </si>
  <si>
    <t xml:space="preserve">        其他土地出让收入</t>
  </si>
  <si>
    <t>三、彩票发行机构和彩票销售机构的业务费用</t>
  </si>
  <si>
    <t xml:space="preserve">        福利彩票销售机构的业务费用</t>
  </si>
  <si>
    <t>　　    体育彩票销售机构的业务费用</t>
  </si>
  <si>
    <t>四、城市基础设施配套费收入</t>
  </si>
  <si>
    <t>五、污水处理费收入</t>
  </si>
  <si>
    <t>六、其他政府性基金收入</t>
  </si>
  <si>
    <t>收入合计</t>
  </si>
  <si>
    <t>转移性收入</t>
  </si>
  <si>
    <t>一、政府性基金转移收入</t>
  </si>
  <si>
    <t xml:space="preserve">    文化旅游体育与传媒</t>
  </si>
  <si>
    <t xml:space="preserve">       旅游发展基金</t>
  </si>
  <si>
    <t xml:space="preserve">    社会保障和就业</t>
  </si>
  <si>
    <t>大中型水库移民后期扶持基金补助</t>
  </si>
  <si>
    <t>大中型水库移民培训资金</t>
  </si>
  <si>
    <t>小型水库移民扶助资金</t>
  </si>
  <si>
    <t>基础设施建设和经济发展补助</t>
  </si>
  <si>
    <t xml:space="preserve">    其他收入</t>
  </si>
  <si>
    <t>社会福利的彩票公益金补助</t>
  </si>
  <si>
    <t>体育事业的彩票公益金补助</t>
  </si>
  <si>
    <t>红十字事业的彩票公益金补助</t>
  </si>
  <si>
    <t>残疾人事业的彩票公益金补助</t>
  </si>
  <si>
    <t>城乡医疗救助的彩票公益金补助</t>
  </si>
  <si>
    <t>二、债务转贷收入</t>
  </si>
  <si>
    <t xml:space="preserve">    地方政府专项债务转贷收入</t>
  </si>
  <si>
    <t>土地储备专项债券转贷收入</t>
  </si>
  <si>
    <t>其他地方自行试点项目收益专项债券转贷收入</t>
  </si>
  <si>
    <t>三、上年结余收入</t>
  </si>
  <si>
    <t xml:space="preserve">        政府性基金预算上年结余收入</t>
  </si>
  <si>
    <t>四、调入资金</t>
  </si>
  <si>
    <t>收入总计</t>
  </si>
  <si>
    <t>附表4</t>
  </si>
  <si>
    <t>随县2024年政府性基金预算支出表</t>
  </si>
  <si>
    <t>科  目</t>
  </si>
  <si>
    <t>调整数</t>
  </si>
  <si>
    <t>一、文化旅游体育与传媒支出</t>
  </si>
  <si>
    <t xml:space="preserve">    旅游发展基金支出</t>
  </si>
  <si>
    <t xml:space="preserve">  旅游事业补助</t>
  </si>
  <si>
    <t>二、城乡社区支出</t>
  </si>
  <si>
    <t xml:space="preserve">    国有土地使用权出让收入及对应专项债务收入安排的支出</t>
  </si>
  <si>
    <t xml:space="preserve">  征地和拆迁补偿支出</t>
  </si>
  <si>
    <t xml:space="preserve">  土地开发支出</t>
  </si>
  <si>
    <t xml:space="preserve">  城市建设支出</t>
  </si>
  <si>
    <t xml:space="preserve">  农村基础设施建设支出</t>
  </si>
  <si>
    <t xml:space="preserve">  补助被征地农民支出</t>
  </si>
  <si>
    <t xml:space="preserve">  土地出让业务支出</t>
  </si>
  <si>
    <t xml:space="preserve">  廉租住房支出</t>
  </si>
  <si>
    <t xml:space="preserve">  棚户区改造支出</t>
  </si>
  <si>
    <t xml:space="preserve">  公共租赁住房支出</t>
  </si>
  <si>
    <t xml:space="preserve">  农业生态环境支出</t>
  </si>
  <si>
    <t xml:space="preserve">  其他国有土地使用权出让收入安排的支出</t>
  </si>
  <si>
    <t xml:space="preserve">    农业土地开发资金安排的支出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</si>
  <si>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   </t>
    </r>
    <r>
      <rPr>
        <sz val="11"/>
        <rFont val="宋体"/>
        <charset val="134"/>
      </rPr>
      <t>城市基础设施配套费安排的支出</t>
    </r>
  </si>
  <si>
    <t xml:space="preserve">  城市公共设施</t>
  </si>
  <si>
    <t xml:space="preserve">  城市环境卫生</t>
  </si>
  <si>
    <t xml:space="preserve">  其他城市基础设施配套费安排的支出</t>
  </si>
  <si>
    <t xml:space="preserve">    污水处理费及对应专项债务收入安排的支出</t>
  </si>
  <si>
    <t xml:space="preserve">  污水处理设施建设和运营</t>
  </si>
  <si>
    <t xml:space="preserve">  其他污水处理费安排的支出</t>
  </si>
  <si>
    <t xml:space="preserve">    土地储备专项债券收入安排的支出</t>
  </si>
  <si>
    <t xml:space="preserve">  其他土地储备专项债券收入安排的支出</t>
  </si>
  <si>
    <t>三、农林水支出</t>
  </si>
  <si>
    <t xml:space="preserve">    大中型水库移民后期扶持基金支出</t>
  </si>
  <si>
    <t xml:space="preserve">  移民补助</t>
  </si>
  <si>
    <t xml:space="preserve">  基础设施建设和经济发展</t>
  </si>
  <si>
    <t xml:space="preserve">  其他大中型水库移民后期扶持资金支出</t>
  </si>
  <si>
    <t>四、交通运输支出</t>
  </si>
  <si>
    <t xml:space="preserve">    车辆通行费安排的支出</t>
  </si>
  <si>
    <t xml:space="preserve">  其他车辆通行费安排的支出</t>
  </si>
  <si>
    <t>五、资源勘探信息等支出</t>
  </si>
  <si>
    <t xml:space="preserve">    农网还贷资金支出</t>
  </si>
  <si>
    <t xml:space="preserve">  地方农网还贷资金支出</t>
  </si>
  <si>
    <t>六、其他支出</t>
  </si>
  <si>
    <t xml:space="preserve">    其他政府性基金及对应专项债务收入安排的支出</t>
  </si>
  <si>
    <t xml:space="preserve">  其他政府性基金安排的支出</t>
  </si>
  <si>
    <t xml:space="preserve">  其他地方自行试点项目收益专项债券收入安排的支出</t>
  </si>
  <si>
    <t xml:space="preserve">      其他政府性基金债务收入安排的支出</t>
  </si>
  <si>
    <t xml:space="preserve">    彩票公益金安排的支出</t>
  </si>
  <si>
    <t xml:space="preserve">  用于社会福利的彩票公益金支出</t>
  </si>
  <si>
    <t xml:space="preserve">  用于体育事业的彩票公益金支出</t>
  </si>
  <si>
    <t xml:space="preserve">  用于教育事业的彩票公益金支出</t>
  </si>
  <si>
    <t xml:space="preserve">  用于红十字事业的彩票公益金支出</t>
  </si>
  <si>
    <t xml:space="preserve">  用于残疾人事业的彩票公益金支出</t>
  </si>
  <si>
    <t xml:space="preserve">  用于城乡医疗求助的的彩票公益金支出</t>
  </si>
  <si>
    <t>七、债务付息支出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</si>
  <si>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  </t>
    </r>
    <r>
      <rPr>
        <sz val="11"/>
        <rFont val="宋体"/>
        <charset val="134"/>
      </rPr>
      <t xml:space="preserve"> 地方政府专项债务付息支出</t>
    </r>
  </si>
  <si>
    <t xml:space="preserve">       国有土地使用权出让金债务付息支出</t>
  </si>
  <si>
    <t xml:space="preserve">  其他地方自行试点项目收益专项债券付息支出</t>
  </si>
  <si>
    <t>八、债务发行费用支出</t>
  </si>
  <si>
    <t xml:space="preserve">    地方政府专项债务发行费用支出</t>
  </si>
  <si>
    <t xml:space="preserve">  国有土地使用权出让金债务发行费用支出</t>
  </si>
  <si>
    <t xml:space="preserve">  土地储备专项债券发行费用支出</t>
  </si>
  <si>
    <t xml:space="preserve">  其他地方自行试点项目收益专项债券发行费用支出</t>
  </si>
  <si>
    <t xml:space="preserve">       其他政府性基金债务发行费用支出</t>
  </si>
  <si>
    <t>九、抗疫特别国债安排的支出</t>
  </si>
  <si>
    <t>支出合计</t>
  </si>
  <si>
    <t>转移性支出</t>
  </si>
  <si>
    <t xml:space="preserve">    年终结余</t>
  </si>
  <si>
    <t xml:space="preserve">      政府性基金年终结余</t>
  </si>
  <si>
    <t>债务还本支出</t>
  </si>
  <si>
    <t xml:space="preserve">    地方政府专项债务还本支出</t>
  </si>
  <si>
    <t xml:space="preserve">      其他地方自行试点项目收益专项债券还本支出</t>
  </si>
  <si>
    <t xml:space="preserve">       其他政府性基金债务还本支出</t>
  </si>
  <si>
    <t>附表5</t>
  </si>
  <si>
    <r>
      <rPr>
        <sz val="20"/>
        <color rgb="FF000000"/>
        <rFont val="方正小标宋_GBK"/>
        <charset val="134"/>
      </rPr>
      <t>随县2024年</t>
    </r>
    <r>
      <rPr>
        <sz val="20"/>
        <rFont val="方正小标宋_GBK"/>
        <charset val="134"/>
      </rPr>
      <t>国有资本经营预算收入表</t>
    </r>
  </si>
  <si>
    <t>预算调整数</t>
  </si>
  <si>
    <t>国有资本经营预算收入</t>
  </si>
  <si>
    <t xml:space="preserve">  其他国有资本经营预算企业利润收入</t>
  </si>
  <si>
    <t xml:space="preserve">      建发集团</t>
  </si>
  <si>
    <t xml:space="preserve">      乡投集团</t>
  </si>
  <si>
    <t>国有资本经营预算转移支付收入</t>
  </si>
  <si>
    <r>
      <rPr>
        <b/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国有资本经营预算转移支付收入</t>
    </r>
  </si>
  <si>
    <t>上年结转收入</t>
  </si>
  <si>
    <t xml:space="preserve">  国有资本经营预算上年结余收入</t>
  </si>
  <si>
    <t>附表6</t>
  </si>
  <si>
    <r>
      <rPr>
        <sz val="20"/>
        <color rgb="FF000000"/>
        <rFont val="方正小标宋_GBK"/>
        <charset val="134"/>
      </rPr>
      <t>随县2024年</t>
    </r>
    <r>
      <rPr>
        <sz val="20"/>
        <rFont val="方正小标宋_GBK"/>
        <charset val="134"/>
      </rPr>
      <t>国有资本经营预算支出表</t>
    </r>
  </si>
  <si>
    <t xml:space="preserve"> 国有资本经营预算支出</t>
  </si>
  <si>
    <t xml:space="preserve">  国有企业资本金注入</t>
  </si>
  <si>
    <t xml:space="preserve">     其他国有企业资本金注入</t>
  </si>
  <si>
    <t xml:space="preserve">  其他国有资本经营预算支出</t>
  </si>
  <si>
    <t xml:space="preserve">     其他国有资本经营预算支出</t>
  </si>
  <si>
    <t xml:space="preserve">  调出资金</t>
  </si>
  <si>
    <t xml:space="preserve">     国有资本经营预算调出资金</t>
  </si>
  <si>
    <t xml:space="preserve">  年终结余</t>
  </si>
  <si>
    <t xml:space="preserve">     国有资本经营预算年终结余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</si>
</sst>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-&quot;??;@"/>
    <numFmt numFmtId="177" formatCode="0_ "/>
    <numFmt numFmtId="178" formatCode="#,##0_ "/>
    <numFmt numFmtId="179" formatCode="#,##0_);[Red]\(#,##0\)"/>
  </numFmts>
  <fonts count="4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华文中宋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2"/>
      <name val="宋体"/>
      <charset val="134"/>
    </font>
    <font>
      <sz val="12"/>
      <name val="黑体"/>
      <charset val="134"/>
    </font>
    <font>
      <sz val="20"/>
      <color rgb="FF000000"/>
      <name val="方正小标宋_GBK"/>
      <charset val="134"/>
    </font>
    <font>
      <sz val="11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0"/>
      <name val="宋体"/>
      <charset val="134"/>
    </font>
    <font>
      <sz val="11"/>
      <name val="方正大标宋简体"/>
      <charset val="134"/>
    </font>
    <font>
      <sz val="10"/>
      <name val="黑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5" borderId="6" applyNumberFormat="0" applyAlignment="0" applyProtection="0">
      <alignment vertical="center"/>
    </xf>
    <xf numFmtId="0" fontId="37" fillId="6" borderId="8" applyNumberFormat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24" fillId="0" borderId="0"/>
    <xf numFmtId="0" fontId="0" fillId="0" borderId="0"/>
    <xf numFmtId="0" fontId="24" fillId="0" borderId="0"/>
    <xf numFmtId="0" fontId="5" fillId="0" borderId="0">
      <alignment vertical="center"/>
    </xf>
    <xf numFmtId="0" fontId="16" fillId="0" borderId="0"/>
    <xf numFmtId="176" fontId="45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50" applyFont="1" applyAlignment="1">
      <alignment vertical="center"/>
    </xf>
    <xf numFmtId="0" fontId="2" fillId="0" borderId="0" xfId="50" applyFont="1" applyAlignment="1">
      <alignment vertical="center"/>
    </xf>
    <xf numFmtId="0" fontId="3" fillId="0" borderId="0" xfId="50" applyFont="1" applyAlignment="1">
      <alignment vertical="center"/>
    </xf>
    <xf numFmtId="0" fontId="4" fillId="0" borderId="0" xfId="50" applyFont="1" applyAlignment="1">
      <alignment vertical="center"/>
    </xf>
    <xf numFmtId="0" fontId="5" fillId="0" borderId="0" xfId="50" applyAlignment="1">
      <alignment vertical="center"/>
    </xf>
    <xf numFmtId="0" fontId="6" fillId="0" borderId="0" xfId="50" applyFont="1" applyAlignment="1">
      <alignment vertical="center"/>
    </xf>
    <xf numFmtId="0" fontId="7" fillId="0" borderId="0" xfId="50" applyFont="1" applyAlignment="1">
      <alignment horizontal="center" vertical="center"/>
    </xf>
    <xf numFmtId="0" fontId="3" fillId="0" borderId="1" xfId="50" applyFont="1" applyBorder="1" applyAlignment="1">
      <alignment vertical="center" wrapText="1"/>
    </xf>
    <xf numFmtId="0" fontId="3" fillId="0" borderId="0" xfId="50" applyFont="1" applyAlignment="1">
      <alignment horizontal="center" vertical="center" wrapText="1"/>
    </xf>
    <xf numFmtId="0" fontId="8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left" vertical="center"/>
    </xf>
    <xf numFmtId="0" fontId="9" fillId="0" borderId="2" xfId="50" applyFont="1" applyBorder="1" applyAlignment="1">
      <alignment horizontal="left" vertical="center"/>
    </xf>
    <xf numFmtId="0" fontId="9" fillId="0" borderId="2" xfId="57" applyNumberFormat="1" applyFont="1" applyBorder="1" applyAlignment="1">
      <alignment horizontal="center" vertical="center"/>
    </xf>
    <xf numFmtId="0" fontId="3" fillId="0" borderId="2" xfId="57" applyNumberFormat="1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0" fillId="0" borderId="2" xfId="50" applyFont="1" applyBorder="1" applyAlignment="1">
      <alignment horizontal="left" vertical="center"/>
    </xf>
    <xf numFmtId="0" fontId="11" fillId="0" borderId="2" xfId="50" applyFont="1" applyBorder="1" applyAlignment="1">
      <alignment vertical="center"/>
    </xf>
    <xf numFmtId="0" fontId="11" fillId="0" borderId="2" xfId="50" applyFont="1" applyBorder="1" applyAlignment="1">
      <alignment horizontal="center" vertical="center"/>
    </xf>
    <xf numFmtId="0" fontId="10" fillId="0" borderId="2" xfId="50" applyFont="1" applyBorder="1" applyAlignment="1">
      <alignment vertical="center"/>
    </xf>
    <xf numFmtId="0" fontId="10" fillId="0" borderId="2" xfId="50" applyFont="1" applyBorder="1" applyAlignment="1">
      <alignment horizontal="center" vertical="center"/>
    </xf>
    <xf numFmtId="0" fontId="12" fillId="0" borderId="0" xfId="50" applyFont="1" applyAlignment="1">
      <alignment vertical="center"/>
    </xf>
    <xf numFmtId="0" fontId="4" fillId="0" borderId="0" xfId="50" applyFont="1" applyAlignment="1">
      <alignment horizontal="center" vertical="center"/>
    </xf>
    <xf numFmtId="0" fontId="12" fillId="0" borderId="0" xfId="50" applyFont="1" applyAlignment="1">
      <alignment horizontal="left" vertical="center"/>
    </xf>
    <xf numFmtId="0" fontId="10" fillId="0" borderId="0" xfId="50" applyFont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7" fontId="3" fillId="0" borderId="2" xfId="50" applyNumberFormat="1" applyFont="1" applyBorder="1" applyAlignment="1">
      <alignment horizontal="center" vertical="center"/>
    </xf>
    <xf numFmtId="0" fontId="3" fillId="0" borderId="2" xfId="50" applyFont="1" applyBorder="1" applyAlignment="1">
      <alignment vertical="center"/>
    </xf>
    <xf numFmtId="177" fontId="10" fillId="0" borderId="2" xfId="55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7" fontId="10" fillId="0" borderId="2" xfId="55" applyNumberFormat="1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0" xfId="56" applyFont="1" applyAlignment="1">
      <alignment horizontal="center" vertical="center"/>
    </xf>
    <xf numFmtId="0" fontId="12" fillId="0" borderId="0" xfId="56" applyFont="1" applyAlignment="1">
      <alignment horizontal="center" vertical="center"/>
    </xf>
    <xf numFmtId="0" fontId="12" fillId="0" borderId="0" xfId="56" applyFont="1" applyAlignment="1">
      <alignment vertical="center"/>
    </xf>
    <xf numFmtId="0" fontId="15" fillId="0" borderId="0" xfId="56" applyFont="1" applyAlignment="1">
      <alignment vertical="center"/>
    </xf>
    <xf numFmtId="0" fontId="16" fillId="0" borderId="0" xfId="56" applyAlignment="1">
      <alignment vertical="center"/>
    </xf>
    <xf numFmtId="0" fontId="16" fillId="0" borderId="0" xfId="56" applyAlignment="1">
      <alignment vertical="center" wrapText="1"/>
    </xf>
    <xf numFmtId="0" fontId="16" fillId="0" borderId="0" xfId="56" applyAlignment="1">
      <alignment horizontal="center" vertical="center" wrapText="1"/>
    </xf>
    <xf numFmtId="0" fontId="16" fillId="0" borderId="0" xfId="56" applyFont="1" applyAlignment="1">
      <alignment horizontal="center" vertical="center"/>
    </xf>
    <xf numFmtId="0" fontId="6" fillId="0" borderId="0" xfId="56" applyFont="1" applyAlignment="1">
      <alignment vertical="center"/>
    </xf>
    <xf numFmtId="0" fontId="6" fillId="0" borderId="0" xfId="56" applyFont="1" applyAlignment="1">
      <alignment vertical="center" wrapText="1"/>
    </xf>
    <xf numFmtId="0" fontId="17" fillId="0" borderId="0" xfId="56" applyFont="1" applyAlignment="1">
      <alignment horizontal="center" vertical="center"/>
    </xf>
    <xf numFmtId="0" fontId="18" fillId="0" borderId="0" xfId="56" applyFont="1" applyAlignment="1">
      <alignment vertical="center" wrapText="1"/>
    </xf>
    <xf numFmtId="0" fontId="19" fillId="0" borderId="0" xfId="56" applyFont="1" applyAlignment="1">
      <alignment horizontal="center" vertical="center"/>
    </xf>
    <xf numFmtId="0" fontId="8" fillId="0" borderId="2" xfId="56" applyFont="1" applyBorder="1" applyAlignment="1">
      <alignment horizontal="center" vertical="center"/>
    </xf>
    <xf numFmtId="0" fontId="8" fillId="0" borderId="2" xfId="56" applyFont="1" applyBorder="1" applyAlignment="1">
      <alignment horizontal="center" vertical="center" wrapText="1"/>
    </xf>
    <xf numFmtId="0" fontId="10" fillId="0" borderId="2" xfId="56" applyFont="1" applyBorder="1" applyAlignment="1">
      <alignment horizontal="left" vertical="center"/>
    </xf>
    <xf numFmtId="0" fontId="10" fillId="0" borderId="2" xfId="56" applyFont="1" applyBorder="1" applyAlignment="1">
      <alignment horizontal="left" vertical="center" wrapText="1"/>
    </xf>
    <xf numFmtId="0" fontId="10" fillId="0" borderId="2" xfId="56" applyFont="1" applyBorder="1" applyAlignment="1">
      <alignment horizontal="center" vertical="center" wrapText="1"/>
    </xf>
    <xf numFmtId="0" fontId="10" fillId="0" borderId="2" xfId="56" applyFont="1" applyBorder="1" applyAlignment="1">
      <alignment horizontal="center" vertical="center"/>
    </xf>
    <xf numFmtId="3" fontId="10" fillId="0" borderId="2" xfId="56" applyNumberFormat="1" applyFont="1" applyBorder="1" applyAlignment="1">
      <alignment horizontal="left" vertical="center" wrapText="1"/>
    </xf>
    <xf numFmtId="3" fontId="10" fillId="0" borderId="2" xfId="56" applyNumberFormat="1" applyFont="1" applyBorder="1" applyAlignment="1">
      <alignment horizontal="left" vertical="center" wrapText="1" indent="2"/>
    </xf>
    <xf numFmtId="3" fontId="10" fillId="0" borderId="2" xfId="56" applyNumberFormat="1" applyFont="1" applyBorder="1" applyAlignment="1">
      <alignment vertical="center" wrapText="1"/>
    </xf>
    <xf numFmtId="0" fontId="10" fillId="0" borderId="2" xfId="56" applyFont="1" applyBorder="1" applyAlignment="1">
      <alignment horizontal="left" vertical="center" wrapText="1" indent="2"/>
    </xf>
    <xf numFmtId="0" fontId="3" fillId="0" borderId="2" xfId="56" applyFont="1" applyBorder="1" applyAlignment="1">
      <alignment horizontal="left" vertical="center" wrapText="1" indent="2"/>
    </xf>
    <xf numFmtId="0" fontId="10" fillId="0" borderId="2" xfId="56" applyFont="1" applyBorder="1" applyAlignment="1">
      <alignment vertical="center" wrapText="1"/>
    </xf>
    <xf numFmtId="0" fontId="19" fillId="0" borderId="2" xfId="56" applyFont="1" applyBorder="1" applyAlignment="1">
      <alignment horizontal="left" vertical="center"/>
    </xf>
    <xf numFmtId="0" fontId="19" fillId="0" borderId="2" xfId="56" applyFont="1" applyBorder="1" applyAlignment="1">
      <alignment horizontal="left" vertical="center" indent="2"/>
    </xf>
    <xf numFmtId="0" fontId="19" fillId="0" borderId="2" xfId="56" applyFont="1" applyBorder="1" applyAlignment="1">
      <alignment horizontal="left" vertical="center" wrapText="1"/>
    </xf>
    <xf numFmtId="0" fontId="11" fillId="0" borderId="2" xfId="56" applyFont="1" applyBorder="1" applyAlignment="1">
      <alignment horizontal="center" vertical="center" wrapText="1"/>
    </xf>
    <xf numFmtId="0" fontId="11" fillId="0" borderId="2" xfId="56" applyFont="1" applyBorder="1" applyAlignment="1">
      <alignment vertical="center" wrapText="1"/>
    </xf>
    <xf numFmtId="0" fontId="12" fillId="0" borderId="0" xfId="56" applyFont="1" applyAlignment="1">
      <alignment vertical="center" wrapText="1"/>
    </xf>
    <xf numFmtId="0" fontId="12" fillId="0" borderId="0" xfId="56" applyFont="1" applyAlignment="1">
      <alignment horizontal="center" vertical="center" wrapText="1"/>
    </xf>
    <xf numFmtId="0" fontId="18" fillId="2" borderId="0" xfId="56" applyFont="1" applyFill="1" applyAlignment="1">
      <alignment vertical="center"/>
    </xf>
    <xf numFmtId="0" fontId="8" fillId="2" borderId="0" xfId="56" applyFont="1" applyFill="1" applyAlignment="1">
      <alignment horizontal="center" vertical="center"/>
    </xf>
    <xf numFmtId="0" fontId="12" fillId="2" borderId="0" xfId="56" applyFont="1" applyFill="1" applyAlignment="1">
      <alignment vertical="center"/>
    </xf>
    <xf numFmtId="0" fontId="16" fillId="2" borderId="0" xfId="56" applyFill="1" applyAlignment="1">
      <alignment vertical="center"/>
    </xf>
    <xf numFmtId="0" fontId="16" fillId="2" borderId="0" xfId="56" applyFill="1" applyAlignment="1">
      <alignment horizontal="center" vertical="center"/>
    </xf>
    <xf numFmtId="0" fontId="16" fillId="2" borderId="0" xfId="56" applyFill="1" applyAlignment="1">
      <alignment vertical="center" wrapText="1"/>
    </xf>
    <xf numFmtId="0" fontId="16" fillId="2" borderId="0" xfId="56" applyFont="1" applyFill="1" applyAlignment="1">
      <alignment vertical="center"/>
    </xf>
    <xf numFmtId="0" fontId="6" fillId="2" borderId="0" xfId="56" applyFont="1" applyFill="1" applyAlignment="1">
      <alignment vertical="center"/>
    </xf>
    <xf numFmtId="0" fontId="20" fillId="2" borderId="0" xfId="56" applyFont="1" applyFill="1" applyAlignment="1">
      <alignment vertical="center"/>
    </xf>
    <xf numFmtId="0" fontId="17" fillId="2" borderId="0" xfId="56" applyFont="1" applyFill="1" applyAlignment="1">
      <alignment horizontal="center" vertical="center"/>
    </xf>
    <xf numFmtId="3" fontId="21" fillId="2" borderId="0" xfId="56" applyNumberFormat="1" applyFont="1" applyFill="1" applyAlignment="1">
      <alignment vertical="center"/>
    </xf>
    <xf numFmtId="0" fontId="10" fillId="2" borderId="0" xfId="56" applyFont="1" applyFill="1" applyAlignment="1">
      <alignment horizontal="center" vertical="center"/>
    </xf>
    <xf numFmtId="0" fontId="8" fillId="2" borderId="2" xfId="56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3" fontId="10" fillId="0" borderId="2" xfId="56" applyNumberFormat="1" applyFont="1" applyBorder="1" applyAlignment="1">
      <alignment vertical="center"/>
    </xf>
    <xf numFmtId="0" fontId="10" fillId="0" borderId="2" xfId="56" applyFont="1" applyBorder="1" applyAlignment="1">
      <alignment vertical="center"/>
    </xf>
    <xf numFmtId="0" fontId="10" fillId="0" borderId="2" xfId="56" applyFont="1" applyBorder="1" applyAlignment="1">
      <alignment horizontal="center" wrapText="1"/>
    </xf>
    <xf numFmtId="0" fontId="11" fillId="0" borderId="2" xfId="56" applyFont="1" applyBorder="1" applyAlignment="1">
      <alignment horizontal="center" vertical="center"/>
    </xf>
    <xf numFmtId="0" fontId="11" fillId="0" borderId="2" xfId="56" applyFont="1" applyBorder="1" applyAlignment="1">
      <alignment vertical="center"/>
    </xf>
    <xf numFmtId="49" fontId="10" fillId="0" borderId="2" xfId="53" applyNumberFormat="1" applyFont="1" applyBorder="1" applyAlignment="1">
      <alignment horizontal="left" vertical="center" indent="3"/>
    </xf>
    <xf numFmtId="0" fontId="10" fillId="0" borderId="2" xfId="56" applyFont="1" applyBorder="1" applyAlignment="1">
      <alignment horizontal="left" vertical="center" indent="3"/>
    </xf>
    <xf numFmtId="0" fontId="12" fillId="2" borderId="0" xfId="56" applyFont="1" applyFill="1" applyAlignment="1">
      <alignment horizontal="center" vertical="center"/>
    </xf>
    <xf numFmtId="0" fontId="12" fillId="2" borderId="0" xfId="56" applyFont="1" applyFill="1" applyAlignment="1">
      <alignment vertical="center" wrapText="1"/>
    </xf>
    <xf numFmtId="177" fontId="16" fillId="0" borderId="0" xfId="0" applyNumberFormat="1" applyFont="1"/>
    <xf numFmtId="177" fontId="22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7" fontId="12" fillId="0" borderId="0" xfId="0" applyNumberFormat="1" applyFont="1"/>
    <xf numFmtId="177" fontId="12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77" fontId="16" fillId="0" borderId="0" xfId="0" applyNumberFormat="1" applyFont="1" applyAlignment="1">
      <alignment horizontal="center"/>
    </xf>
    <xf numFmtId="177" fontId="17" fillId="0" borderId="0" xfId="0" applyNumberFormat="1" applyFont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wrapText="1"/>
    </xf>
    <xf numFmtId="177" fontId="8" fillId="0" borderId="0" xfId="0" applyNumberFormat="1" applyFont="1"/>
    <xf numFmtId="177" fontId="11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12" fillId="0" borderId="2" xfId="0" applyNumberFormat="1" applyFont="1" applyBorder="1"/>
    <xf numFmtId="0" fontId="21" fillId="2" borderId="2" xfId="0" applyFont="1" applyFill="1" applyBorder="1" applyAlignment="1">
      <alignment horizontal="left" vertical="center"/>
    </xf>
    <xf numFmtId="177" fontId="10" fillId="0" borderId="2" xfId="56" applyNumberFormat="1" applyFont="1" applyBorder="1" applyAlignment="1">
      <alignment vertical="center"/>
    </xf>
    <xf numFmtId="177" fontId="24" fillId="0" borderId="2" xfId="0" applyNumberFormat="1" applyFont="1" applyBorder="1" applyAlignment="1">
      <alignment vertical="center" wrapText="1"/>
    </xf>
    <xf numFmtId="0" fontId="25" fillId="2" borderId="2" xfId="0" applyFont="1" applyFill="1" applyBorder="1" applyAlignment="1">
      <alignment horizontal="left" vertical="center"/>
    </xf>
    <xf numFmtId="177" fontId="10" fillId="0" borderId="2" xfId="0" applyNumberFormat="1" applyFont="1" applyBorder="1" applyAlignment="1">
      <alignment horizontal="left" vertical="center"/>
    </xf>
    <xf numFmtId="177" fontId="11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left" vertical="center" wrapText="1"/>
    </xf>
    <xf numFmtId="177" fontId="12" fillId="0" borderId="2" xfId="0" applyNumberFormat="1" applyFont="1" applyBorder="1" applyAlignment="1">
      <alignment horizontal="center"/>
    </xf>
    <xf numFmtId="177" fontId="10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0" fontId="17" fillId="0" borderId="0" xfId="0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79" fontId="11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179" fontId="10" fillId="0" borderId="2" xfId="54" applyNumberFormat="1" applyFont="1" applyBorder="1" applyAlignment="1">
      <alignment horizontal="center" vertical="center"/>
    </xf>
    <xf numFmtId="0" fontId="10" fillId="0" borderId="2" xfId="51" applyFont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_2014年对账（4.20定）" xfId="51"/>
    <cellStyle name="常规 3" xfId="52"/>
    <cellStyle name="常规 4" xfId="53"/>
    <cellStyle name="常规 5" xfId="54"/>
    <cellStyle name="常规_2016年省级国有资本经营支出预算表" xfId="55"/>
    <cellStyle name="常规_21湖北省2015年地方财政预算表（20150331报部）" xfId="56"/>
    <cellStyle name="千位分隔 2" xfId="57"/>
  </cellStyles>
  <tableStyles count="0" defaultTableStyle="TableStyleMedium2" defaultPivotStyle="PivotStyleMedium9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Zeros="0" view="pageBreakPreview" zoomScaleNormal="100" workbookViewId="0">
      <selection activeCell="A2" sqref="A2:E2"/>
    </sheetView>
  </sheetViews>
  <sheetFormatPr defaultColWidth="8" defaultRowHeight="13.5" outlineLevelCol="4"/>
  <cols>
    <col min="1" max="1" width="11.3833333333333" style="124" customWidth="1"/>
    <col min="2" max="2" width="45" style="124" customWidth="1"/>
    <col min="3" max="3" width="12.5" style="124" customWidth="1"/>
    <col min="4" max="4" width="12.5" style="125" customWidth="1"/>
    <col min="5" max="5" width="12.5" style="124" customWidth="1"/>
    <col min="6" max="257" width="8" style="124"/>
    <col min="258" max="258" width="17.75" style="124" customWidth="1"/>
    <col min="259" max="259" width="57" style="124" customWidth="1"/>
    <col min="260" max="260" width="20.3833333333333" style="124" customWidth="1"/>
    <col min="261" max="513" width="8" style="124"/>
    <col min="514" max="514" width="17.75" style="124" customWidth="1"/>
    <col min="515" max="515" width="57" style="124" customWidth="1"/>
    <col min="516" max="516" width="20.3833333333333" style="124" customWidth="1"/>
    <col min="517" max="769" width="8" style="124"/>
    <col min="770" max="770" width="17.75" style="124" customWidth="1"/>
    <col min="771" max="771" width="57" style="124" customWidth="1"/>
    <col min="772" max="772" width="20.3833333333333" style="124" customWidth="1"/>
    <col min="773" max="1025" width="8" style="124"/>
    <col min="1026" max="1026" width="17.75" style="124" customWidth="1"/>
    <col min="1027" max="1027" width="57" style="124" customWidth="1"/>
    <col min="1028" max="1028" width="20.3833333333333" style="124" customWidth="1"/>
    <col min="1029" max="1281" width="8" style="124"/>
    <col min="1282" max="1282" width="17.75" style="124" customWidth="1"/>
    <col min="1283" max="1283" width="57" style="124" customWidth="1"/>
    <col min="1284" max="1284" width="20.3833333333333" style="124" customWidth="1"/>
    <col min="1285" max="1537" width="8" style="124"/>
    <col min="1538" max="1538" width="17.75" style="124" customWidth="1"/>
    <col min="1539" max="1539" width="57" style="124" customWidth="1"/>
    <col min="1540" max="1540" width="20.3833333333333" style="124" customWidth="1"/>
    <col min="1541" max="1793" width="8" style="124"/>
    <col min="1794" max="1794" width="17.75" style="124" customWidth="1"/>
    <col min="1795" max="1795" width="57" style="124" customWidth="1"/>
    <col min="1796" max="1796" width="20.3833333333333" style="124" customWidth="1"/>
    <col min="1797" max="2049" width="8" style="124"/>
    <col min="2050" max="2050" width="17.75" style="124" customWidth="1"/>
    <col min="2051" max="2051" width="57" style="124" customWidth="1"/>
    <col min="2052" max="2052" width="20.3833333333333" style="124" customWidth="1"/>
    <col min="2053" max="2305" width="8" style="124"/>
    <col min="2306" max="2306" width="17.75" style="124" customWidth="1"/>
    <col min="2307" max="2307" width="57" style="124" customWidth="1"/>
    <col min="2308" max="2308" width="20.3833333333333" style="124" customWidth="1"/>
    <col min="2309" max="2561" width="8" style="124"/>
    <col min="2562" max="2562" width="17.75" style="124" customWidth="1"/>
    <col min="2563" max="2563" width="57" style="124" customWidth="1"/>
    <col min="2564" max="2564" width="20.3833333333333" style="124" customWidth="1"/>
    <col min="2565" max="2817" width="8" style="124"/>
    <col min="2818" max="2818" width="17.75" style="124" customWidth="1"/>
    <col min="2819" max="2819" width="57" style="124" customWidth="1"/>
    <col min="2820" max="2820" width="20.3833333333333" style="124" customWidth="1"/>
    <col min="2821" max="3073" width="8" style="124"/>
    <col min="3074" max="3074" width="17.75" style="124" customWidth="1"/>
    <col min="3075" max="3075" width="57" style="124" customWidth="1"/>
    <col min="3076" max="3076" width="20.3833333333333" style="124" customWidth="1"/>
    <col min="3077" max="3329" width="8" style="124"/>
    <col min="3330" max="3330" width="17.75" style="124" customWidth="1"/>
    <col min="3331" max="3331" width="57" style="124" customWidth="1"/>
    <col min="3332" max="3332" width="20.3833333333333" style="124" customWidth="1"/>
    <col min="3333" max="3585" width="8" style="124"/>
    <col min="3586" max="3586" width="17.75" style="124" customWidth="1"/>
    <col min="3587" max="3587" width="57" style="124" customWidth="1"/>
    <col min="3588" max="3588" width="20.3833333333333" style="124" customWidth="1"/>
    <col min="3589" max="3841" width="8" style="124"/>
    <col min="3842" max="3842" width="17.75" style="124" customWidth="1"/>
    <col min="3843" max="3843" width="57" style="124" customWidth="1"/>
    <col min="3844" max="3844" width="20.3833333333333" style="124" customWidth="1"/>
    <col min="3845" max="4097" width="8" style="124"/>
    <col min="4098" max="4098" width="17.75" style="124" customWidth="1"/>
    <col min="4099" max="4099" width="57" style="124" customWidth="1"/>
    <col min="4100" max="4100" width="20.3833333333333" style="124" customWidth="1"/>
    <col min="4101" max="4353" width="8" style="124"/>
    <col min="4354" max="4354" width="17.75" style="124" customWidth="1"/>
    <col min="4355" max="4355" width="57" style="124" customWidth="1"/>
    <col min="4356" max="4356" width="20.3833333333333" style="124" customWidth="1"/>
    <col min="4357" max="4609" width="8" style="124"/>
    <col min="4610" max="4610" width="17.75" style="124" customWidth="1"/>
    <col min="4611" max="4611" width="57" style="124" customWidth="1"/>
    <col min="4612" max="4612" width="20.3833333333333" style="124" customWidth="1"/>
    <col min="4613" max="4865" width="8" style="124"/>
    <col min="4866" max="4866" width="17.75" style="124" customWidth="1"/>
    <col min="4867" max="4867" width="57" style="124" customWidth="1"/>
    <col min="4868" max="4868" width="20.3833333333333" style="124" customWidth="1"/>
    <col min="4869" max="5121" width="8" style="124"/>
    <col min="5122" max="5122" width="17.75" style="124" customWidth="1"/>
    <col min="5123" max="5123" width="57" style="124" customWidth="1"/>
    <col min="5124" max="5124" width="20.3833333333333" style="124" customWidth="1"/>
    <col min="5125" max="5377" width="8" style="124"/>
    <col min="5378" max="5378" width="17.75" style="124" customWidth="1"/>
    <col min="5379" max="5379" width="57" style="124" customWidth="1"/>
    <col min="5380" max="5380" width="20.3833333333333" style="124" customWidth="1"/>
    <col min="5381" max="5633" width="8" style="124"/>
    <col min="5634" max="5634" width="17.75" style="124" customWidth="1"/>
    <col min="5635" max="5635" width="57" style="124" customWidth="1"/>
    <col min="5636" max="5636" width="20.3833333333333" style="124" customWidth="1"/>
    <col min="5637" max="5889" width="8" style="124"/>
    <col min="5890" max="5890" width="17.75" style="124" customWidth="1"/>
    <col min="5891" max="5891" width="57" style="124" customWidth="1"/>
    <col min="5892" max="5892" width="20.3833333333333" style="124" customWidth="1"/>
    <col min="5893" max="6145" width="8" style="124"/>
    <col min="6146" max="6146" width="17.75" style="124" customWidth="1"/>
    <col min="6147" max="6147" width="57" style="124" customWidth="1"/>
    <col min="6148" max="6148" width="20.3833333333333" style="124" customWidth="1"/>
    <col min="6149" max="6401" width="8" style="124"/>
    <col min="6402" max="6402" width="17.75" style="124" customWidth="1"/>
    <col min="6403" max="6403" width="57" style="124" customWidth="1"/>
    <col min="6404" max="6404" width="20.3833333333333" style="124" customWidth="1"/>
    <col min="6405" max="6657" width="8" style="124"/>
    <col min="6658" max="6658" width="17.75" style="124" customWidth="1"/>
    <col min="6659" max="6659" width="57" style="124" customWidth="1"/>
    <col min="6660" max="6660" width="20.3833333333333" style="124" customWidth="1"/>
    <col min="6661" max="6913" width="8" style="124"/>
    <col min="6914" max="6914" width="17.75" style="124" customWidth="1"/>
    <col min="6915" max="6915" width="57" style="124" customWidth="1"/>
    <col min="6916" max="6916" width="20.3833333333333" style="124" customWidth="1"/>
    <col min="6917" max="7169" width="8" style="124"/>
    <col min="7170" max="7170" width="17.75" style="124" customWidth="1"/>
    <col min="7171" max="7171" width="57" style="124" customWidth="1"/>
    <col min="7172" max="7172" width="20.3833333333333" style="124" customWidth="1"/>
    <col min="7173" max="7425" width="8" style="124"/>
    <col min="7426" max="7426" width="17.75" style="124" customWidth="1"/>
    <col min="7427" max="7427" width="57" style="124" customWidth="1"/>
    <col min="7428" max="7428" width="20.3833333333333" style="124" customWidth="1"/>
    <col min="7429" max="7681" width="8" style="124"/>
    <col min="7682" max="7682" width="17.75" style="124" customWidth="1"/>
    <col min="7683" max="7683" width="57" style="124" customWidth="1"/>
    <col min="7684" max="7684" width="20.3833333333333" style="124" customWidth="1"/>
    <col min="7685" max="7937" width="8" style="124"/>
    <col min="7938" max="7938" width="17.75" style="124" customWidth="1"/>
    <col min="7939" max="7939" width="57" style="124" customWidth="1"/>
    <col min="7940" max="7940" width="20.3833333333333" style="124" customWidth="1"/>
    <col min="7941" max="8193" width="8" style="124"/>
    <col min="8194" max="8194" width="17.75" style="124" customWidth="1"/>
    <col min="8195" max="8195" width="57" style="124" customWidth="1"/>
    <col min="8196" max="8196" width="20.3833333333333" style="124" customWidth="1"/>
    <col min="8197" max="8449" width="8" style="124"/>
    <col min="8450" max="8450" width="17.75" style="124" customWidth="1"/>
    <col min="8451" max="8451" width="57" style="124" customWidth="1"/>
    <col min="8452" max="8452" width="20.3833333333333" style="124" customWidth="1"/>
    <col min="8453" max="8705" width="8" style="124"/>
    <col min="8706" max="8706" width="17.75" style="124" customWidth="1"/>
    <col min="8707" max="8707" width="57" style="124" customWidth="1"/>
    <col min="8708" max="8708" width="20.3833333333333" style="124" customWidth="1"/>
    <col min="8709" max="8961" width="8" style="124"/>
    <col min="8962" max="8962" width="17.75" style="124" customWidth="1"/>
    <col min="8963" max="8963" width="57" style="124" customWidth="1"/>
    <col min="8964" max="8964" width="20.3833333333333" style="124" customWidth="1"/>
    <col min="8965" max="9217" width="8" style="124"/>
    <col min="9218" max="9218" width="17.75" style="124" customWidth="1"/>
    <col min="9219" max="9219" width="57" style="124" customWidth="1"/>
    <col min="9220" max="9220" width="20.3833333333333" style="124" customWidth="1"/>
    <col min="9221" max="9473" width="8" style="124"/>
    <col min="9474" max="9474" width="17.75" style="124" customWidth="1"/>
    <col min="9475" max="9475" width="57" style="124" customWidth="1"/>
    <col min="9476" max="9476" width="20.3833333333333" style="124" customWidth="1"/>
    <col min="9477" max="9729" width="8" style="124"/>
    <col min="9730" max="9730" width="17.75" style="124" customWidth="1"/>
    <col min="9731" max="9731" width="57" style="124" customWidth="1"/>
    <col min="9732" max="9732" width="20.3833333333333" style="124" customWidth="1"/>
    <col min="9733" max="9985" width="8" style="124"/>
    <col min="9986" max="9986" width="17.75" style="124" customWidth="1"/>
    <col min="9987" max="9987" width="57" style="124" customWidth="1"/>
    <col min="9988" max="9988" width="20.3833333333333" style="124" customWidth="1"/>
    <col min="9989" max="10241" width="8" style="124"/>
    <col min="10242" max="10242" width="17.75" style="124" customWidth="1"/>
    <col min="10243" max="10243" width="57" style="124" customWidth="1"/>
    <col min="10244" max="10244" width="20.3833333333333" style="124" customWidth="1"/>
    <col min="10245" max="10497" width="8" style="124"/>
    <col min="10498" max="10498" width="17.75" style="124" customWidth="1"/>
    <col min="10499" max="10499" width="57" style="124" customWidth="1"/>
    <col min="10500" max="10500" width="20.3833333333333" style="124" customWidth="1"/>
    <col min="10501" max="10753" width="8" style="124"/>
    <col min="10754" max="10754" width="17.75" style="124" customWidth="1"/>
    <col min="10755" max="10755" width="57" style="124" customWidth="1"/>
    <col min="10756" max="10756" width="20.3833333333333" style="124" customWidth="1"/>
    <col min="10757" max="11009" width="8" style="124"/>
    <col min="11010" max="11010" width="17.75" style="124" customWidth="1"/>
    <col min="11011" max="11011" width="57" style="124" customWidth="1"/>
    <col min="11012" max="11012" width="20.3833333333333" style="124" customWidth="1"/>
    <col min="11013" max="11265" width="8" style="124"/>
    <col min="11266" max="11266" width="17.75" style="124" customWidth="1"/>
    <col min="11267" max="11267" width="57" style="124" customWidth="1"/>
    <col min="11268" max="11268" width="20.3833333333333" style="124" customWidth="1"/>
    <col min="11269" max="11521" width="8" style="124"/>
    <col min="11522" max="11522" width="17.75" style="124" customWidth="1"/>
    <col min="11523" max="11523" width="57" style="124" customWidth="1"/>
    <col min="11524" max="11524" width="20.3833333333333" style="124" customWidth="1"/>
    <col min="11525" max="11777" width="8" style="124"/>
    <col min="11778" max="11778" width="17.75" style="124" customWidth="1"/>
    <col min="11779" max="11779" width="57" style="124" customWidth="1"/>
    <col min="11780" max="11780" width="20.3833333333333" style="124" customWidth="1"/>
    <col min="11781" max="12033" width="8" style="124"/>
    <col min="12034" max="12034" width="17.75" style="124" customWidth="1"/>
    <col min="12035" max="12035" width="57" style="124" customWidth="1"/>
    <col min="12036" max="12036" width="20.3833333333333" style="124" customWidth="1"/>
    <col min="12037" max="12289" width="8" style="124"/>
    <col min="12290" max="12290" width="17.75" style="124" customWidth="1"/>
    <col min="12291" max="12291" width="57" style="124" customWidth="1"/>
    <col min="12292" max="12292" width="20.3833333333333" style="124" customWidth="1"/>
    <col min="12293" max="12545" width="8" style="124"/>
    <col min="12546" max="12546" width="17.75" style="124" customWidth="1"/>
    <col min="12547" max="12547" width="57" style="124" customWidth="1"/>
    <col min="12548" max="12548" width="20.3833333333333" style="124" customWidth="1"/>
    <col min="12549" max="12801" width="8" style="124"/>
    <col min="12802" max="12802" width="17.75" style="124" customWidth="1"/>
    <col min="12803" max="12803" width="57" style="124" customWidth="1"/>
    <col min="12804" max="12804" width="20.3833333333333" style="124" customWidth="1"/>
    <col min="12805" max="13057" width="8" style="124"/>
    <col min="13058" max="13058" width="17.75" style="124" customWidth="1"/>
    <col min="13059" max="13059" width="57" style="124" customWidth="1"/>
    <col min="13060" max="13060" width="20.3833333333333" style="124" customWidth="1"/>
    <col min="13061" max="13313" width="8" style="124"/>
    <col min="13314" max="13314" width="17.75" style="124" customWidth="1"/>
    <col min="13315" max="13315" width="57" style="124" customWidth="1"/>
    <col min="13316" max="13316" width="20.3833333333333" style="124" customWidth="1"/>
    <col min="13317" max="13569" width="8" style="124"/>
    <col min="13570" max="13570" width="17.75" style="124" customWidth="1"/>
    <col min="13571" max="13571" width="57" style="124" customWidth="1"/>
    <col min="13572" max="13572" width="20.3833333333333" style="124" customWidth="1"/>
    <col min="13573" max="13825" width="8" style="124"/>
    <col min="13826" max="13826" width="17.75" style="124" customWidth="1"/>
    <col min="13827" max="13827" width="57" style="124" customWidth="1"/>
    <col min="13828" max="13828" width="20.3833333333333" style="124" customWidth="1"/>
    <col min="13829" max="14081" width="8" style="124"/>
    <col min="14082" max="14082" width="17.75" style="124" customWidth="1"/>
    <col min="14083" max="14083" width="57" style="124" customWidth="1"/>
    <col min="14084" max="14084" width="20.3833333333333" style="124" customWidth="1"/>
    <col min="14085" max="14337" width="8" style="124"/>
    <col min="14338" max="14338" width="17.75" style="124" customWidth="1"/>
    <col min="14339" max="14339" width="57" style="124" customWidth="1"/>
    <col min="14340" max="14340" width="20.3833333333333" style="124" customWidth="1"/>
    <col min="14341" max="14593" width="8" style="124"/>
    <col min="14594" max="14594" width="17.75" style="124" customWidth="1"/>
    <col min="14595" max="14595" width="57" style="124" customWidth="1"/>
    <col min="14596" max="14596" width="20.3833333333333" style="124" customWidth="1"/>
    <col min="14597" max="14849" width="8" style="124"/>
    <col min="14850" max="14850" width="17.75" style="124" customWidth="1"/>
    <col min="14851" max="14851" width="57" style="124" customWidth="1"/>
    <col min="14852" max="14852" width="20.3833333333333" style="124" customWidth="1"/>
    <col min="14853" max="15105" width="8" style="124"/>
    <col min="15106" max="15106" width="17.75" style="124" customWidth="1"/>
    <col min="15107" max="15107" width="57" style="124" customWidth="1"/>
    <col min="15108" max="15108" width="20.3833333333333" style="124" customWidth="1"/>
    <col min="15109" max="15361" width="8" style="124"/>
    <col min="15362" max="15362" width="17.75" style="124" customWidth="1"/>
    <col min="15363" max="15363" width="57" style="124" customWidth="1"/>
    <col min="15364" max="15364" width="20.3833333333333" style="124" customWidth="1"/>
    <col min="15365" max="15617" width="8" style="124"/>
    <col min="15618" max="15618" width="17.75" style="124" customWidth="1"/>
    <col min="15619" max="15619" width="57" style="124" customWidth="1"/>
    <col min="15620" max="15620" width="20.3833333333333" style="124" customWidth="1"/>
    <col min="15621" max="15873" width="8" style="124"/>
    <col min="15874" max="15874" width="17.75" style="124" customWidth="1"/>
    <col min="15875" max="15875" width="57" style="124" customWidth="1"/>
    <col min="15876" max="15876" width="20.3833333333333" style="124" customWidth="1"/>
    <col min="15877" max="16129" width="8" style="124"/>
    <col min="16130" max="16130" width="17.75" style="124" customWidth="1"/>
    <col min="16131" max="16131" width="57" style="124" customWidth="1"/>
    <col min="16132" max="16132" width="20.3833333333333" style="124" customWidth="1"/>
    <col min="16133" max="16384" width="8" style="124"/>
  </cols>
  <sheetData>
    <row r="1" ht="23.25" customHeight="1" spans="1:1">
      <c r="A1" s="99" t="s">
        <v>0</v>
      </c>
    </row>
    <row r="2" ht="48" customHeight="1" spans="1:5">
      <c r="A2" s="126" t="s">
        <v>1</v>
      </c>
      <c r="B2" s="126"/>
      <c r="C2" s="126"/>
      <c r="D2" s="126"/>
      <c r="E2" s="126"/>
    </row>
    <row r="3" ht="23.25" customHeight="1" spans="4:5">
      <c r="D3" s="127" t="s">
        <v>2</v>
      </c>
      <c r="E3" s="127"/>
    </row>
    <row r="4" s="121" customFormat="1" ht="30.95" customHeight="1" spans="1:5">
      <c r="A4" s="128" t="s">
        <v>3</v>
      </c>
      <c r="B4" s="128" t="s">
        <v>4</v>
      </c>
      <c r="C4" s="106" t="s">
        <v>5</v>
      </c>
      <c r="D4" s="106" t="s">
        <v>6</v>
      </c>
      <c r="E4" s="82" t="s">
        <v>7</v>
      </c>
    </row>
    <row r="5" s="122" customFormat="1" ht="27" customHeight="1" spans="1:5">
      <c r="A5" s="129"/>
      <c r="B5" s="129" t="s">
        <v>8</v>
      </c>
      <c r="C5" s="130">
        <f>SUM(C6,C21)</f>
        <v>135999.9796704</v>
      </c>
      <c r="D5" s="130">
        <f>SUM(D6,D21)</f>
        <v>137999.9796704</v>
      </c>
      <c r="E5" s="131">
        <f>D5-C5</f>
        <v>2000</v>
      </c>
    </row>
    <row r="6" s="123" customFormat="1" ht="27" customHeight="1" spans="1:5">
      <c r="A6" s="132">
        <v>101</v>
      </c>
      <c r="B6" s="133" t="s">
        <v>9</v>
      </c>
      <c r="C6" s="130">
        <f>SUM(C7:C20)</f>
        <v>77999.9796704</v>
      </c>
      <c r="D6" s="130">
        <f>SUM(D7:D20)</f>
        <v>79499.9796704</v>
      </c>
      <c r="E6" s="131">
        <f t="shared" ref="E6:E29" si="0">D6-C6</f>
        <v>1500</v>
      </c>
    </row>
    <row r="7" s="122" customFormat="1" ht="27" customHeight="1" spans="1:5">
      <c r="A7" s="134">
        <v>10101</v>
      </c>
      <c r="B7" s="129" t="s">
        <v>10</v>
      </c>
      <c r="C7" s="135">
        <v>32497</v>
      </c>
      <c r="D7" s="135">
        <v>33997</v>
      </c>
      <c r="E7" s="131">
        <f t="shared" si="0"/>
        <v>1500</v>
      </c>
    </row>
    <row r="8" s="122" customFormat="1" ht="27" customHeight="1" spans="1:5">
      <c r="A8" s="134">
        <v>10103</v>
      </c>
      <c r="B8" s="129" t="s">
        <v>11</v>
      </c>
      <c r="C8" s="135">
        <v>0</v>
      </c>
      <c r="D8" s="135">
        <v>0</v>
      </c>
      <c r="E8" s="131">
        <f t="shared" si="0"/>
        <v>0</v>
      </c>
    </row>
    <row r="9" s="122" customFormat="1" ht="27" customHeight="1" spans="1:5">
      <c r="A9" s="134">
        <v>10104</v>
      </c>
      <c r="B9" s="129" t="s">
        <v>12</v>
      </c>
      <c r="C9" s="135">
        <v>12621.0418008</v>
      </c>
      <c r="D9" s="135">
        <v>12621.0418008</v>
      </c>
      <c r="E9" s="131">
        <f t="shared" si="0"/>
        <v>0</v>
      </c>
    </row>
    <row r="10" s="122" customFormat="1" ht="27" customHeight="1" spans="1:5">
      <c r="A10" s="134">
        <v>10106</v>
      </c>
      <c r="B10" s="129" t="s">
        <v>13</v>
      </c>
      <c r="C10" s="135">
        <v>856.6857036</v>
      </c>
      <c r="D10" s="135">
        <v>856.6857036</v>
      </c>
      <c r="E10" s="131">
        <f t="shared" si="0"/>
        <v>0</v>
      </c>
    </row>
    <row r="11" s="122" customFormat="1" ht="27" customHeight="1" spans="1:5">
      <c r="A11" s="134">
        <v>10107</v>
      </c>
      <c r="B11" s="129" t="s">
        <v>14</v>
      </c>
      <c r="C11" s="135">
        <v>9600.90878</v>
      </c>
      <c r="D11" s="135">
        <v>9600.90878</v>
      </c>
      <c r="E11" s="131">
        <f t="shared" si="0"/>
        <v>0</v>
      </c>
    </row>
    <row r="12" s="122" customFormat="1" ht="27" customHeight="1" spans="1:5">
      <c r="A12" s="134">
        <v>10109</v>
      </c>
      <c r="B12" s="129" t="s">
        <v>15</v>
      </c>
      <c r="C12" s="135">
        <v>2645.851321</v>
      </c>
      <c r="D12" s="135">
        <v>2645.851321</v>
      </c>
      <c r="E12" s="131">
        <f t="shared" si="0"/>
        <v>0</v>
      </c>
    </row>
    <row r="13" s="122" customFormat="1" ht="27" customHeight="1" spans="1:5">
      <c r="A13" s="134">
        <v>10110</v>
      </c>
      <c r="B13" s="129" t="s">
        <v>16</v>
      </c>
      <c r="C13" s="135">
        <v>1214.834683</v>
      </c>
      <c r="D13" s="135">
        <v>1214.834683</v>
      </c>
      <c r="E13" s="131">
        <f t="shared" si="0"/>
        <v>0</v>
      </c>
    </row>
    <row r="14" s="122" customFormat="1" ht="27" customHeight="1" spans="1:5">
      <c r="A14" s="134">
        <v>10111</v>
      </c>
      <c r="B14" s="129" t="s">
        <v>17</v>
      </c>
      <c r="C14" s="135">
        <v>1134.366136</v>
      </c>
      <c r="D14" s="135">
        <v>1134.366136</v>
      </c>
      <c r="E14" s="131">
        <f t="shared" si="0"/>
        <v>0</v>
      </c>
    </row>
    <row r="15" s="122" customFormat="1" ht="27" customHeight="1" spans="1:5">
      <c r="A15" s="134">
        <v>10112</v>
      </c>
      <c r="B15" s="129" t="s">
        <v>18</v>
      </c>
      <c r="C15" s="135">
        <v>863.377835</v>
      </c>
      <c r="D15" s="135">
        <v>863.377835</v>
      </c>
      <c r="E15" s="131">
        <f t="shared" si="0"/>
        <v>0</v>
      </c>
    </row>
    <row r="16" s="122" customFormat="1" ht="27" customHeight="1" spans="1:5">
      <c r="A16" s="134">
        <v>10113</v>
      </c>
      <c r="B16" s="129" t="s">
        <v>19</v>
      </c>
      <c r="C16" s="135">
        <v>612.428144</v>
      </c>
      <c r="D16" s="135">
        <v>612.428144</v>
      </c>
      <c r="E16" s="131">
        <f t="shared" si="0"/>
        <v>0</v>
      </c>
    </row>
    <row r="17" s="122" customFormat="1" ht="27" customHeight="1" spans="1:5">
      <c r="A17" s="134">
        <v>10114</v>
      </c>
      <c r="B17" s="129" t="s">
        <v>20</v>
      </c>
      <c r="C17" s="135">
        <v>2932.404002</v>
      </c>
      <c r="D17" s="135">
        <v>2932.404002</v>
      </c>
      <c r="E17" s="131">
        <f t="shared" si="0"/>
        <v>0</v>
      </c>
    </row>
    <row r="18" s="122" customFormat="1" ht="27" customHeight="1" spans="1:5">
      <c r="A18" s="134">
        <v>10118</v>
      </c>
      <c r="B18" s="129" t="s">
        <v>21</v>
      </c>
      <c r="C18" s="135">
        <v>10000</v>
      </c>
      <c r="D18" s="135">
        <v>10000</v>
      </c>
      <c r="E18" s="131">
        <f t="shared" si="0"/>
        <v>0</v>
      </c>
    </row>
    <row r="19" s="122" customFormat="1" ht="27" customHeight="1" spans="1:5">
      <c r="A19" s="134">
        <v>10119</v>
      </c>
      <c r="B19" s="129" t="s">
        <v>22</v>
      </c>
      <c r="C19" s="135">
        <v>2880.244106</v>
      </c>
      <c r="D19" s="135">
        <v>2880.244106</v>
      </c>
      <c r="E19" s="131">
        <f t="shared" si="0"/>
        <v>0</v>
      </c>
    </row>
    <row r="20" s="122" customFormat="1" ht="27" customHeight="1" spans="1:5">
      <c r="A20" s="134">
        <v>10121</v>
      </c>
      <c r="B20" s="129" t="s">
        <v>23</v>
      </c>
      <c r="C20" s="135">
        <v>140.837159</v>
      </c>
      <c r="D20" s="135">
        <v>140.837159</v>
      </c>
      <c r="E20" s="131">
        <f t="shared" si="0"/>
        <v>0</v>
      </c>
    </row>
    <row r="21" s="123" customFormat="1" ht="27" customHeight="1" spans="1:5">
      <c r="A21" s="132">
        <v>103</v>
      </c>
      <c r="B21" s="133" t="s">
        <v>24</v>
      </c>
      <c r="C21" s="130">
        <f>SUM(C22:C29)</f>
        <v>58000</v>
      </c>
      <c r="D21" s="130">
        <f>SUM(D22:D29)</f>
        <v>58500</v>
      </c>
      <c r="E21" s="131">
        <f t="shared" si="0"/>
        <v>500</v>
      </c>
    </row>
    <row r="22" s="122" customFormat="1" ht="27" customHeight="1" spans="1:5">
      <c r="A22" s="134">
        <v>10302</v>
      </c>
      <c r="B22" s="129" t="s">
        <v>25</v>
      </c>
      <c r="C22" s="135">
        <v>5366</v>
      </c>
      <c r="D22" s="135">
        <v>5366</v>
      </c>
      <c r="E22" s="131">
        <f t="shared" si="0"/>
        <v>0</v>
      </c>
    </row>
    <row r="23" s="122" customFormat="1" ht="27" customHeight="1" spans="1:5">
      <c r="A23" s="134">
        <v>10304</v>
      </c>
      <c r="B23" s="129" t="s">
        <v>26</v>
      </c>
      <c r="C23" s="135">
        <v>1283</v>
      </c>
      <c r="D23" s="135">
        <v>1283</v>
      </c>
      <c r="E23" s="131">
        <f t="shared" si="0"/>
        <v>0</v>
      </c>
    </row>
    <row r="24" s="122" customFormat="1" ht="27" customHeight="1" spans="1:5">
      <c r="A24" s="134">
        <v>10305</v>
      </c>
      <c r="B24" s="129" t="s">
        <v>27</v>
      </c>
      <c r="C24" s="135">
        <v>10741</v>
      </c>
      <c r="D24" s="135">
        <v>11241</v>
      </c>
      <c r="E24" s="131">
        <f t="shared" si="0"/>
        <v>500</v>
      </c>
    </row>
    <row r="25" s="122" customFormat="1" ht="27" customHeight="1" spans="1:5">
      <c r="A25" s="134">
        <v>10306</v>
      </c>
      <c r="B25" s="129" t="s">
        <v>28</v>
      </c>
      <c r="C25" s="136"/>
      <c r="D25" s="136"/>
      <c r="E25" s="131">
        <f t="shared" si="0"/>
        <v>0</v>
      </c>
    </row>
    <row r="26" s="122" customFormat="1" ht="27" customHeight="1" spans="1:5">
      <c r="A26" s="134">
        <v>10307</v>
      </c>
      <c r="B26" s="129" t="s">
        <v>29</v>
      </c>
      <c r="C26" s="135">
        <v>40510</v>
      </c>
      <c r="D26" s="135">
        <v>40510</v>
      </c>
      <c r="E26" s="131">
        <f t="shared" si="0"/>
        <v>0</v>
      </c>
    </row>
    <row r="27" s="122" customFormat="1" ht="27" customHeight="1" spans="1:5">
      <c r="A27" s="134">
        <v>10308</v>
      </c>
      <c r="B27" s="129" t="s">
        <v>30</v>
      </c>
      <c r="C27" s="135"/>
      <c r="D27" s="135"/>
      <c r="E27" s="131">
        <f t="shared" si="0"/>
        <v>0</v>
      </c>
    </row>
    <row r="28" s="122" customFormat="1" ht="27" customHeight="1" spans="1:5">
      <c r="A28" s="134">
        <v>10309</v>
      </c>
      <c r="B28" s="129" t="s">
        <v>31</v>
      </c>
      <c r="C28" s="135">
        <v>100</v>
      </c>
      <c r="D28" s="135">
        <v>100</v>
      </c>
      <c r="E28" s="131">
        <f t="shared" si="0"/>
        <v>0</v>
      </c>
    </row>
    <row r="29" s="122" customFormat="1" ht="27" customHeight="1" spans="1:5">
      <c r="A29" s="134">
        <v>10399</v>
      </c>
      <c r="B29" s="129" t="s">
        <v>32</v>
      </c>
      <c r="C29" s="135"/>
      <c r="D29" s="135"/>
      <c r="E29" s="131">
        <f t="shared" si="0"/>
        <v>0</v>
      </c>
    </row>
  </sheetData>
  <mergeCells count="2">
    <mergeCell ref="A2:E2"/>
    <mergeCell ref="D3:E3"/>
  </mergeCells>
  <printOptions horizontalCentered="1"/>
  <pageMargins left="0.708661417322835" right="0.708661417322835" top="0.78740157480315" bottom="0.590551181102362" header="0.31496062992126" footer="0.748031496062992"/>
  <pageSetup paperSize="9" scale="88" firstPageNumber="77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Z40"/>
  <sheetViews>
    <sheetView showZeros="0" view="pageBreakPreview" zoomScaleNormal="100" topLeftCell="A19" workbookViewId="0">
      <selection activeCell="D36" sqref="D36"/>
    </sheetView>
  </sheetViews>
  <sheetFormatPr defaultColWidth="9.13333333333333" defaultRowHeight="15"/>
  <cols>
    <col min="1" max="1" width="9.25" style="97" customWidth="1"/>
    <col min="2" max="2" width="35.8833333333333" style="97" customWidth="1"/>
    <col min="3" max="4" width="12.5" style="98" customWidth="1"/>
    <col min="5" max="5" width="9.88333333333333" style="97" customWidth="1"/>
    <col min="6" max="6" width="18.8833333333333" style="97" customWidth="1"/>
    <col min="7" max="208" width="9.13333333333333" style="97" customWidth="1"/>
    <col min="209" max="16383" width="9.13333333333333" style="97"/>
  </cols>
  <sheetData>
    <row r="1" s="92" customFormat="1" ht="19.5" customHeight="1" spans="1:4">
      <c r="A1" s="99" t="s">
        <v>33</v>
      </c>
      <c r="C1" s="100"/>
      <c r="D1" s="100"/>
    </row>
    <row r="2" s="93" customFormat="1" ht="60" customHeight="1" spans="1:6">
      <c r="A2" s="101" t="s">
        <v>34</v>
      </c>
      <c r="B2" s="101"/>
      <c r="C2" s="101"/>
      <c r="D2" s="101"/>
      <c r="E2" s="101"/>
      <c r="F2" s="101"/>
    </row>
    <row r="3" s="94" customFormat="1" ht="21" customHeight="1" spans="1:6">
      <c r="A3" s="102"/>
      <c r="B3" s="103"/>
      <c r="C3" s="104"/>
      <c r="D3" s="104"/>
      <c r="E3" s="104"/>
      <c r="F3" s="105" t="s">
        <v>2</v>
      </c>
    </row>
    <row r="4" s="95" customFormat="1" ht="27" customHeight="1" spans="1:208">
      <c r="A4" s="106" t="s">
        <v>3</v>
      </c>
      <c r="B4" s="82" t="s">
        <v>4</v>
      </c>
      <c r="C4" s="82" t="s">
        <v>35</v>
      </c>
      <c r="D4" s="82" t="s">
        <v>36</v>
      </c>
      <c r="E4" s="82" t="s">
        <v>7</v>
      </c>
      <c r="F4" s="82" t="s">
        <v>37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</row>
    <row r="5" s="96" customFormat="1" ht="27" customHeight="1" spans="1:208">
      <c r="A5" s="108"/>
      <c r="B5" s="108" t="s">
        <v>38</v>
      </c>
      <c r="C5" s="108">
        <f>SUM(C6:C28)</f>
        <v>555978</v>
      </c>
      <c r="D5" s="108">
        <f>SUM(D6:D28)</f>
        <v>574223</v>
      </c>
      <c r="E5" s="109">
        <f>D5-C5</f>
        <v>18245</v>
      </c>
      <c r="F5" s="110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</row>
    <row r="6" ht="27" customHeight="1" spans="1:6">
      <c r="A6" s="111">
        <v>201</v>
      </c>
      <c r="B6" s="112" t="s">
        <v>39</v>
      </c>
      <c r="C6" s="109">
        <v>65145</v>
      </c>
      <c r="D6" s="109">
        <v>60014</v>
      </c>
      <c r="E6" s="109">
        <f t="shared" ref="E6:E28" si="0">D6-C6</f>
        <v>-5131</v>
      </c>
      <c r="F6" s="110"/>
    </row>
    <row r="7" ht="27" customHeight="1" spans="1:6">
      <c r="A7" s="111">
        <v>203</v>
      </c>
      <c r="B7" s="112" t="s">
        <v>40</v>
      </c>
      <c r="C7" s="109">
        <v>270</v>
      </c>
      <c r="D7" s="109">
        <v>123</v>
      </c>
      <c r="E7" s="109">
        <f t="shared" si="0"/>
        <v>-147</v>
      </c>
      <c r="F7" s="110"/>
    </row>
    <row r="8" ht="27" customHeight="1" spans="1:6">
      <c r="A8" s="111">
        <v>204</v>
      </c>
      <c r="B8" s="112" t="s">
        <v>41</v>
      </c>
      <c r="C8" s="109">
        <v>11068</v>
      </c>
      <c r="D8" s="109">
        <v>13756</v>
      </c>
      <c r="E8" s="109">
        <f t="shared" si="0"/>
        <v>2688</v>
      </c>
      <c r="F8" s="110"/>
    </row>
    <row r="9" ht="27" customHeight="1" spans="1:6">
      <c r="A9" s="111">
        <v>205</v>
      </c>
      <c r="B9" s="112" t="s">
        <v>42</v>
      </c>
      <c r="C9" s="109">
        <v>87618</v>
      </c>
      <c r="D9" s="109">
        <v>88039</v>
      </c>
      <c r="E9" s="109">
        <f t="shared" si="0"/>
        <v>421</v>
      </c>
      <c r="F9" s="113"/>
    </row>
    <row r="10" ht="27" customHeight="1" spans="1:6">
      <c r="A10" s="111">
        <v>206</v>
      </c>
      <c r="B10" s="112" t="s">
        <v>43</v>
      </c>
      <c r="C10" s="109">
        <v>2021</v>
      </c>
      <c r="D10" s="109">
        <v>8097</v>
      </c>
      <c r="E10" s="109">
        <f t="shared" si="0"/>
        <v>6076</v>
      </c>
      <c r="F10" s="110"/>
    </row>
    <row r="11" ht="27" customHeight="1" spans="1:6">
      <c r="A11" s="111">
        <v>207</v>
      </c>
      <c r="B11" s="112" t="s">
        <v>44</v>
      </c>
      <c r="C11" s="109">
        <v>2842</v>
      </c>
      <c r="D11" s="109">
        <v>2574</v>
      </c>
      <c r="E11" s="109">
        <f t="shared" si="0"/>
        <v>-268</v>
      </c>
      <c r="F11" s="110"/>
    </row>
    <row r="12" ht="27" customHeight="1" spans="1:6">
      <c r="A12" s="111">
        <v>208</v>
      </c>
      <c r="B12" s="112" t="s">
        <v>45</v>
      </c>
      <c r="C12" s="109">
        <v>110432</v>
      </c>
      <c r="D12" s="109">
        <v>119030</v>
      </c>
      <c r="E12" s="109">
        <f t="shared" si="0"/>
        <v>8598</v>
      </c>
      <c r="F12" s="110"/>
    </row>
    <row r="13" ht="27" customHeight="1" spans="1:6">
      <c r="A13" s="111">
        <v>210</v>
      </c>
      <c r="B13" s="112" t="s">
        <v>46</v>
      </c>
      <c r="C13" s="109">
        <v>45007</v>
      </c>
      <c r="D13" s="109">
        <v>45007</v>
      </c>
      <c r="E13" s="109">
        <f t="shared" si="0"/>
        <v>0</v>
      </c>
      <c r="F13" s="110"/>
    </row>
    <row r="14" ht="27" customHeight="1" spans="1:6">
      <c r="A14" s="111">
        <v>211</v>
      </c>
      <c r="B14" s="112" t="s">
        <v>47</v>
      </c>
      <c r="C14" s="109">
        <v>940</v>
      </c>
      <c r="D14" s="109">
        <v>5190</v>
      </c>
      <c r="E14" s="109">
        <f t="shared" si="0"/>
        <v>4250</v>
      </c>
      <c r="F14" s="113" t="s">
        <v>48</v>
      </c>
    </row>
    <row r="15" ht="27" customHeight="1" spans="1:6">
      <c r="A15" s="114">
        <v>212</v>
      </c>
      <c r="B15" s="112" t="s">
        <v>49</v>
      </c>
      <c r="C15" s="109">
        <v>34225</v>
      </c>
      <c r="D15" s="109">
        <v>34225</v>
      </c>
      <c r="E15" s="109">
        <f t="shared" si="0"/>
        <v>0</v>
      </c>
      <c r="F15" s="110"/>
    </row>
    <row r="16" ht="27" customHeight="1" spans="1:6">
      <c r="A16" s="111">
        <v>213</v>
      </c>
      <c r="B16" s="112" t="s">
        <v>50</v>
      </c>
      <c r="C16" s="109">
        <v>104582</v>
      </c>
      <c r="D16" s="109">
        <v>104582</v>
      </c>
      <c r="E16" s="109">
        <f t="shared" si="0"/>
        <v>0</v>
      </c>
      <c r="F16" s="110"/>
    </row>
    <row r="17" ht="27" customHeight="1" spans="1:6">
      <c r="A17" s="111">
        <v>214</v>
      </c>
      <c r="B17" s="112" t="s">
        <v>51</v>
      </c>
      <c r="C17" s="109">
        <v>45686</v>
      </c>
      <c r="D17" s="109">
        <v>49054</v>
      </c>
      <c r="E17" s="109">
        <f t="shared" si="0"/>
        <v>3368</v>
      </c>
      <c r="F17" s="110"/>
    </row>
    <row r="18" ht="27" customHeight="1" spans="1:6">
      <c r="A18" s="111">
        <v>215</v>
      </c>
      <c r="B18" s="112" t="s">
        <v>52</v>
      </c>
      <c r="C18" s="109">
        <v>6848</v>
      </c>
      <c r="D18" s="109">
        <v>6321</v>
      </c>
      <c r="E18" s="109">
        <f t="shared" si="0"/>
        <v>-527</v>
      </c>
      <c r="F18" s="110"/>
    </row>
    <row r="19" ht="27" customHeight="1" spans="1:6">
      <c r="A19" s="111">
        <v>216</v>
      </c>
      <c r="B19" s="112" t="s">
        <v>53</v>
      </c>
      <c r="C19" s="109">
        <v>1016</v>
      </c>
      <c r="D19" s="109">
        <v>597</v>
      </c>
      <c r="E19" s="109">
        <f t="shared" si="0"/>
        <v>-419</v>
      </c>
      <c r="F19" s="110"/>
    </row>
    <row r="20" ht="27" customHeight="1" spans="1:6">
      <c r="A20" s="111">
        <v>217</v>
      </c>
      <c r="B20" s="112" t="s">
        <v>54</v>
      </c>
      <c r="C20" s="109">
        <v>958</v>
      </c>
      <c r="D20" s="109">
        <v>958</v>
      </c>
      <c r="E20" s="109">
        <f t="shared" si="0"/>
        <v>0</v>
      </c>
      <c r="F20" s="110"/>
    </row>
    <row r="21" ht="27" customHeight="1" spans="1:6">
      <c r="A21" s="111">
        <v>219</v>
      </c>
      <c r="B21" s="112" t="s">
        <v>55</v>
      </c>
      <c r="C21" s="109">
        <v>40</v>
      </c>
      <c r="D21" s="109">
        <v>40</v>
      </c>
      <c r="E21" s="109">
        <f t="shared" si="0"/>
        <v>0</v>
      </c>
      <c r="F21" s="110"/>
    </row>
    <row r="22" ht="27" customHeight="1" spans="1:6">
      <c r="A22" s="111">
        <v>220</v>
      </c>
      <c r="B22" s="112" t="s">
        <v>56</v>
      </c>
      <c r="C22" s="109">
        <v>5926</v>
      </c>
      <c r="D22" s="109">
        <v>4357</v>
      </c>
      <c r="E22" s="109">
        <f t="shared" si="0"/>
        <v>-1569</v>
      </c>
      <c r="F22" s="110"/>
    </row>
    <row r="23" ht="27" customHeight="1" spans="1:6">
      <c r="A23" s="111">
        <v>221</v>
      </c>
      <c r="B23" s="112" t="s">
        <v>57</v>
      </c>
      <c r="C23" s="109">
        <v>8932</v>
      </c>
      <c r="D23" s="109">
        <v>17030</v>
      </c>
      <c r="E23" s="109">
        <f t="shared" si="0"/>
        <v>8098</v>
      </c>
      <c r="F23" s="110"/>
    </row>
    <row r="24" ht="27" customHeight="1" spans="1:6">
      <c r="A24" s="111">
        <v>222</v>
      </c>
      <c r="B24" s="112" t="s">
        <v>58</v>
      </c>
      <c r="C24" s="109">
        <v>2295</v>
      </c>
      <c r="D24" s="109">
        <v>2457</v>
      </c>
      <c r="E24" s="109">
        <f t="shared" si="0"/>
        <v>162</v>
      </c>
      <c r="F24" s="110"/>
    </row>
    <row r="25" ht="27" customHeight="1" spans="1:6">
      <c r="A25" s="111">
        <v>224</v>
      </c>
      <c r="B25" s="112" t="s">
        <v>59</v>
      </c>
      <c r="C25" s="109">
        <v>4878</v>
      </c>
      <c r="D25" s="109">
        <v>3292</v>
      </c>
      <c r="E25" s="109">
        <f t="shared" si="0"/>
        <v>-1586</v>
      </c>
      <c r="F25" s="110"/>
    </row>
    <row r="26" ht="27" customHeight="1" spans="1:6">
      <c r="A26" s="111">
        <v>229</v>
      </c>
      <c r="B26" s="112" t="s">
        <v>60</v>
      </c>
      <c r="C26" s="109">
        <v>6000</v>
      </c>
      <c r="D26" s="109">
        <v>136</v>
      </c>
      <c r="E26" s="109">
        <f t="shared" si="0"/>
        <v>-5864</v>
      </c>
      <c r="F26" s="110"/>
    </row>
    <row r="27" ht="27" customHeight="1" spans="1:6">
      <c r="A27" s="111">
        <v>232</v>
      </c>
      <c r="B27" s="112" t="s">
        <v>61</v>
      </c>
      <c r="C27" s="109">
        <v>9187</v>
      </c>
      <c r="D27" s="109">
        <v>9282</v>
      </c>
      <c r="E27" s="109">
        <f t="shared" si="0"/>
        <v>95</v>
      </c>
      <c r="F27" s="110"/>
    </row>
    <row r="28" ht="27" customHeight="1" spans="1:6">
      <c r="A28" s="111">
        <v>233</v>
      </c>
      <c r="B28" s="112" t="s">
        <v>62</v>
      </c>
      <c r="C28" s="109">
        <v>62</v>
      </c>
      <c r="D28" s="109">
        <v>62</v>
      </c>
      <c r="E28" s="109">
        <f t="shared" si="0"/>
        <v>0</v>
      </c>
      <c r="F28" s="110"/>
    </row>
    <row r="29" ht="27" customHeight="1" spans="1:6">
      <c r="A29" s="115"/>
      <c r="B29" s="116" t="s">
        <v>63</v>
      </c>
      <c r="C29" s="116">
        <f>C30+C36</f>
        <v>57062</v>
      </c>
      <c r="D29" s="116">
        <f>D30+D36</f>
        <v>91714</v>
      </c>
      <c r="E29" s="117">
        <f t="shared" ref="E29:E40" si="1">D29-C29</f>
        <v>34652</v>
      </c>
      <c r="F29" s="110"/>
    </row>
    <row r="30" ht="27" customHeight="1" spans="1:6">
      <c r="A30" s="115">
        <v>230</v>
      </c>
      <c r="B30" s="118" t="s">
        <v>64</v>
      </c>
      <c r="C30" s="109">
        <f>SUM(C31,C34,C35,)</f>
        <v>25410</v>
      </c>
      <c r="D30" s="109">
        <f>SUM(D31,D34,D35,)</f>
        <v>60062</v>
      </c>
      <c r="E30" s="117">
        <f t="shared" si="1"/>
        <v>34652</v>
      </c>
      <c r="F30" s="110"/>
    </row>
    <row r="31" ht="27" customHeight="1" spans="1:6">
      <c r="A31" s="115">
        <v>23006</v>
      </c>
      <c r="B31" s="118" t="s">
        <v>65</v>
      </c>
      <c r="C31" s="109">
        <f>SUM(C32,C33)</f>
        <v>24152</v>
      </c>
      <c r="D31" s="109">
        <f>SUM(D32,D33)</f>
        <v>24152</v>
      </c>
      <c r="E31" s="109">
        <f t="shared" si="1"/>
        <v>0</v>
      </c>
      <c r="F31" s="110"/>
    </row>
    <row r="32" ht="27" customHeight="1" spans="1:6">
      <c r="A32" s="115"/>
      <c r="B32" s="118" t="s">
        <v>66</v>
      </c>
      <c r="C32" s="109">
        <v>24152</v>
      </c>
      <c r="D32" s="109">
        <v>24152</v>
      </c>
      <c r="E32" s="109">
        <f t="shared" si="1"/>
        <v>0</v>
      </c>
      <c r="F32" s="110"/>
    </row>
    <row r="33" ht="27" customHeight="1" spans="1:6">
      <c r="A33" s="115"/>
      <c r="B33" s="118" t="s">
        <v>67</v>
      </c>
      <c r="C33" s="109"/>
      <c r="D33" s="119"/>
      <c r="E33" s="109">
        <f t="shared" si="1"/>
        <v>0</v>
      </c>
      <c r="F33" s="110"/>
    </row>
    <row r="34" ht="27" customHeight="1" spans="1:6">
      <c r="A34" s="115">
        <v>23009</v>
      </c>
      <c r="B34" s="118" t="s">
        <v>68</v>
      </c>
      <c r="C34" s="109"/>
      <c r="D34" s="109">
        <v>32710</v>
      </c>
      <c r="E34" s="117">
        <f t="shared" si="1"/>
        <v>32710</v>
      </c>
      <c r="F34" s="110"/>
    </row>
    <row r="35" ht="27" customHeight="1" spans="1:6">
      <c r="A35" s="115">
        <v>23015</v>
      </c>
      <c r="B35" s="118" t="s">
        <v>69</v>
      </c>
      <c r="C35" s="109">
        <v>1258</v>
      </c>
      <c r="D35" s="109">
        <v>3200</v>
      </c>
      <c r="E35" s="117">
        <f t="shared" si="1"/>
        <v>1942</v>
      </c>
      <c r="F35" s="110"/>
    </row>
    <row r="36" ht="27" customHeight="1" spans="1:6">
      <c r="A36" s="115">
        <v>231</v>
      </c>
      <c r="B36" s="118" t="s">
        <v>70</v>
      </c>
      <c r="C36" s="109">
        <f>SUM(C37:C39)</f>
        <v>31652</v>
      </c>
      <c r="D36" s="109">
        <f>SUM(D37:D39)</f>
        <v>31652</v>
      </c>
      <c r="E36" s="109">
        <f t="shared" si="1"/>
        <v>0</v>
      </c>
      <c r="F36" s="110"/>
    </row>
    <row r="37" ht="27" customHeight="1" spans="1:6">
      <c r="A37" s="115">
        <v>23101</v>
      </c>
      <c r="B37" s="118" t="s">
        <v>71</v>
      </c>
      <c r="C37" s="109">
        <v>31652</v>
      </c>
      <c r="D37" s="109">
        <v>31652</v>
      </c>
      <c r="E37" s="109">
        <f t="shared" si="1"/>
        <v>0</v>
      </c>
      <c r="F37" s="110"/>
    </row>
    <row r="38" ht="27" customHeight="1" spans="1:6">
      <c r="A38" s="115">
        <v>23102</v>
      </c>
      <c r="B38" s="118" t="s">
        <v>72</v>
      </c>
      <c r="C38" s="109"/>
      <c r="D38" s="119"/>
      <c r="E38" s="109">
        <f t="shared" si="1"/>
        <v>0</v>
      </c>
      <c r="F38" s="110"/>
    </row>
    <row r="39" ht="27" customHeight="1" spans="1:6">
      <c r="A39" s="115">
        <v>23103</v>
      </c>
      <c r="B39" s="118" t="s">
        <v>73</v>
      </c>
      <c r="C39" s="109"/>
      <c r="D39" s="119"/>
      <c r="E39" s="109">
        <f t="shared" si="1"/>
        <v>0</v>
      </c>
      <c r="F39" s="110"/>
    </row>
    <row r="40" ht="27" customHeight="1" spans="1:6">
      <c r="A40" s="120"/>
      <c r="B40" s="108" t="s">
        <v>74</v>
      </c>
      <c r="C40" s="108">
        <f>C29+C5</f>
        <v>613040</v>
      </c>
      <c r="D40" s="108">
        <f>D29+D5</f>
        <v>665937</v>
      </c>
      <c r="E40" s="117">
        <f t="shared" si="1"/>
        <v>52897</v>
      </c>
      <c r="F40" s="110"/>
    </row>
  </sheetData>
  <mergeCells count="2">
    <mergeCell ref="A2:F2"/>
    <mergeCell ref="C3:E3"/>
  </mergeCells>
  <printOptions horizontalCentered="1"/>
  <pageMargins left="0.590551181102362" right="0.590551181102362" top="0.78740157480315" bottom="0.78740157480315" header="0.31496062992126" footer="0.708661417322835"/>
  <pageSetup paperSize="9" scale="90" firstPageNumber="78" orientation="portrait" useFirstPageNumber="1"/>
  <headerFooter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showZeros="0" view="pageBreakPreview" zoomScaleNormal="100" topLeftCell="A22" workbookViewId="0">
      <selection activeCell="C18" sqref="C18:D18"/>
    </sheetView>
  </sheetViews>
  <sheetFormatPr defaultColWidth="9" defaultRowHeight="15.75" outlineLevelCol="4"/>
  <cols>
    <col min="1" max="1" width="14.1333333333333" style="72" customWidth="1"/>
    <col min="2" max="2" width="52.25" style="72" customWidth="1"/>
    <col min="3" max="3" width="12.3833333333333" style="73" customWidth="1"/>
    <col min="4" max="4" width="12.3833333333333" style="74" customWidth="1"/>
    <col min="5" max="5" width="12.3833333333333" style="75" customWidth="1"/>
    <col min="6" max="7" width="9" style="72" customWidth="1"/>
    <col min="8" max="8" width="11.5" style="72" customWidth="1"/>
    <col min="9" max="9" width="34.5" style="72" customWidth="1"/>
    <col min="10" max="10" width="18" style="72" customWidth="1"/>
    <col min="11" max="16384" width="9" style="72"/>
  </cols>
  <sheetData>
    <row r="1" ht="18.75" spans="1:2">
      <c r="A1" s="76" t="s">
        <v>75</v>
      </c>
      <c r="B1" s="77"/>
    </row>
    <row r="2" ht="47.1" customHeight="1" spans="1:5">
      <c r="A2" s="78" t="s">
        <v>76</v>
      </c>
      <c r="B2" s="78"/>
      <c r="C2" s="78"/>
      <c r="D2" s="78"/>
      <c r="E2" s="78"/>
    </row>
    <row r="3" s="69" customFormat="1" ht="15" customHeight="1" spans="2:5">
      <c r="B3" s="79"/>
      <c r="C3" s="80"/>
      <c r="D3" s="80"/>
      <c r="E3" s="80" t="s">
        <v>2</v>
      </c>
    </row>
    <row r="4" s="70" customFormat="1" ht="23.1" customHeight="1" spans="1:5">
      <c r="A4" s="81" t="s">
        <v>77</v>
      </c>
      <c r="B4" s="81" t="s">
        <v>78</v>
      </c>
      <c r="C4" s="82" t="s">
        <v>35</v>
      </c>
      <c r="D4" s="82" t="s">
        <v>36</v>
      </c>
      <c r="E4" s="82" t="s">
        <v>7</v>
      </c>
    </row>
    <row r="5" s="71" customFormat="1" ht="23.1" customHeight="1" spans="1:5">
      <c r="A5" s="52">
        <v>1030147</v>
      </c>
      <c r="B5" s="83" t="s">
        <v>79</v>
      </c>
      <c r="C5" s="55"/>
      <c r="D5" s="54"/>
      <c r="E5" s="55"/>
    </row>
    <row r="6" s="71" customFormat="1" ht="23.1" customHeight="1" spans="1:5">
      <c r="A6" s="52">
        <v>1030148</v>
      </c>
      <c r="B6" s="83" t="s">
        <v>80</v>
      </c>
      <c r="C6" s="55">
        <v>77570</v>
      </c>
      <c r="D6" s="54">
        <v>80070</v>
      </c>
      <c r="E6" s="55">
        <v>2500</v>
      </c>
    </row>
    <row r="7" s="71" customFormat="1" ht="23.1" customHeight="1" spans="1:5">
      <c r="A7" s="52">
        <v>103014801</v>
      </c>
      <c r="B7" s="84" t="s">
        <v>81</v>
      </c>
      <c r="C7" s="55">
        <v>73020</v>
      </c>
      <c r="D7" s="85">
        <v>73020</v>
      </c>
      <c r="E7" s="55">
        <v>0</v>
      </c>
    </row>
    <row r="8" s="71" customFormat="1" ht="23.1" customHeight="1" spans="1:5">
      <c r="A8" s="52">
        <v>103014802</v>
      </c>
      <c r="B8" s="52" t="s">
        <v>82</v>
      </c>
      <c r="C8" s="55">
        <v>50</v>
      </c>
      <c r="D8" s="54">
        <v>50</v>
      </c>
      <c r="E8" s="55">
        <v>0</v>
      </c>
    </row>
    <row r="9" s="71" customFormat="1" ht="23.1" customHeight="1" spans="1:5">
      <c r="A9" s="52">
        <v>103014898</v>
      </c>
      <c r="B9" s="84" t="s">
        <v>83</v>
      </c>
      <c r="C9" s="55">
        <v>1500</v>
      </c>
      <c r="D9" s="54">
        <v>4000</v>
      </c>
      <c r="E9" s="55">
        <v>2500</v>
      </c>
    </row>
    <row r="10" s="71" customFormat="1" ht="23.1" customHeight="1" spans="1:5">
      <c r="A10" s="52">
        <v>103014899</v>
      </c>
      <c r="B10" s="84" t="s">
        <v>84</v>
      </c>
      <c r="C10" s="55">
        <v>3000</v>
      </c>
      <c r="D10" s="54">
        <v>3000</v>
      </c>
      <c r="E10" s="55">
        <v>0</v>
      </c>
    </row>
    <row r="11" s="71" customFormat="1" ht="23.1" customHeight="1" spans="1:5">
      <c r="A11" s="52">
        <v>1030180</v>
      </c>
      <c r="B11" s="83" t="s">
        <v>85</v>
      </c>
      <c r="C11" s="55"/>
      <c r="D11" s="54"/>
      <c r="E11" s="55">
        <v>0</v>
      </c>
    </row>
    <row r="12" s="71" customFormat="1" ht="23.1" customHeight="1" spans="1:5">
      <c r="A12" s="52">
        <v>103018003</v>
      </c>
      <c r="B12" s="84" t="s">
        <v>86</v>
      </c>
      <c r="C12" s="55"/>
      <c r="D12" s="54"/>
      <c r="E12" s="55">
        <v>0</v>
      </c>
    </row>
    <row r="13" s="71" customFormat="1" ht="23.1" customHeight="1" spans="1:5">
      <c r="A13" s="52">
        <v>103018004</v>
      </c>
      <c r="B13" s="84" t="s">
        <v>87</v>
      </c>
      <c r="C13" s="55"/>
      <c r="D13" s="54"/>
      <c r="E13" s="55">
        <v>0</v>
      </c>
    </row>
    <row r="14" s="71" customFormat="1" ht="23.1" customHeight="1" spans="1:5">
      <c r="A14" s="52">
        <v>1030156</v>
      </c>
      <c r="B14" s="83" t="s">
        <v>88</v>
      </c>
      <c r="C14" s="55">
        <v>120</v>
      </c>
      <c r="D14" s="54">
        <v>120</v>
      </c>
      <c r="E14" s="55">
        <v>0</v>
      </c>
    </row>
    <row r="15" s="71" customFormat="1" ht="23.1" customHeight="1" spans="1:5">
      <c r="A15" s="52">
        <v>1300178</v>
      </c>
      <c r="B15" s="83" t="s">
        <v>89</v>
      </c>
      <c r="C15" s="55">
        <v>650</v>
      </c>
      <c r="D15" s="54">
        <v>650</v>
      </c>
      <c r="E15" s="55">
        <v>0</v>
      </c>
    </row>
    <row r="16" s="71" customFormat="1" ht="23.1" customHeight="1" spans="1:5">
      <c r="A16" s="52">
        <v>1030199</v>
      </c>
      <c r="B16" s="83" t="s">
        <v>90</v>
      </c>
      <c r="C16" s="55"/>
      <c r="D16" s="54"/>
      <c r="E16" s="55">
        <v>0</v>
      </c>
    </row>
    <row r="17" s="71" customFormat="1" ht="23.1" customHeight="1" spans="1:5">
      <c r="A17" s="52"/>
      <c r="B17" s="86" t="s">
        <v>91</v>
      </c>
      <c r="C17" s="86">
        <f>C5+C6+C11+C14+C15+C16</f>
        <v>78340</v>
      </c>
      <c r="D17" s="86">
        <f>D5+D6+D11+D14+D15+D16</f>
        <v>80840</v>
      </c>
      <c r="E17" s="55">
        <f>E5+E6+E11+E14+E15+E16</f>
        <v>2500</v>
      </c>
    </row>
    <row r="18" s="71" customFormat="1" ht="23.1" customHeight="1" spans="1:5">
      <c r="A18" s="52">
        <v>110</v>
      </c>
      <c r="B18" s="87" t="s">
        <v>92</v>
      </c>
      <c r="C18" s="86">
        <f>C19+C33+C37+C39</f>
        <v>9655</v>
      </c>
      <c r="D18" s="86">
        <f>D19+D33+D37+D39</f>
        <v>149563</v>
      </c>
      <c r="E18" s="55">
        <f t="shared" ref="E18:E40" si="0">D18-C18</f>
        <v>139908</v>
      </c>
    </row>
    <row r="19" s="71" customFormat="1" ht="23.1" customHeight="1" spans="1:5">
      <c r="A19" s="52">
        <v>11004</v>
      </c>
      <c r="B19" s="84" t="s">
        <v>93</v>
      </c>
      <c r="C19" s="55">
        <f>SUM(C20,C22,C27)</f>
        <v>9655</v>
      </c>
      <c r="D19" s="55">
        <f>SUM(D20,D22,D27)</f>
        <v>10970</v>
      </c>
      <c r="E19" s="55">
        <f t="shared" si="0"/>
        <v>1315</v>
      </c>
    </row>
    <row r="20" s="71" customFormat="1" ht="23.1" customHeight="1" spans="1:5">
      <c r="A20" s="52">
        <v>1100405</v>
      </c>
      <c r="B20" s="84" t="s">
        <v>94</v>
      </c>
      <c r="C20" s="55">
        <f>SUM(C21)</f>
        <v>0</v>
      </c>
      <c r="D20" s="55">
        <f>SUM(D21)</f>
        <v>0</v>
      </c>
      <c r="E20" s="55">
        <f t="shared" si="0"/>
        <v>0</v>
      </c>
    </row>
    <row r="21" s="71" customFormat="1" ht="23.1" customHeight="1" spans="1:5">
      <c r="A21" s="52"/>
      <c r="B21" s="84" t="s">
        <v>95</v>
      </c>
      <c r="C21" s="55"/>
      <c r="D21" s="55"/>
      <c r="E21" s="55">
        <f t="shared" si="0"/>
        <v>0</v>
      </c>
    </row>
    <row r="22" s="71" customFormat="1" ht="23.1" customHeight="1" spans="1:5">
      <c r="A22" s="52">
        <v>1100406</v>
      </c>
      <c r="B22" s="84" t="s">
        <v>96</v>
      </c>
      <c r="C22" s="55">
        <f>SUM(C23:C26)</f>
        <v>8655</v>
      </c>
      <c r="D22" s="55">
        <f>SUM(D23:D26)</f>
        <v>8655</v>
      </c>
      <c r="E22" s="55">
        <f t="shared" si="0"/>
        <v>0</v>
      </c>
    </row>
    <row r="23" s="71" customFormat="1" ht="23.1" customHeight="1" spans="1:5">
      <c r="A23" s="52"/>
      <c r="B23" s="88" t="s">
        <v>97</v>
      </c>
      <c r="C23" s="55">
        <v>8655</v>
      </c>
      <c r="D23" s="55">
        <v>8655</v>
      </c>
      <c r="E23" s="55">
        <f t="shared" si="0"/>
        <v>0</v>
      </c>
    </row>
    <row r="24" s="71" customFormat="1" ht="23.1" customHeight="1" spans="1:5">
      <c r="A24" s="52"/>
      <c r="B24" s="88" t="s">
        <v>98</v>
      </c>
      <c r="C24" s="55"/>
      <c r="D24" s="55"/>
      <c r="E24" s="55">
        <f t="shared" si="0"/>
        <v>0</v>
      </c>
    </row>
    <row r="25" s="71" customFormat="1" ht="23.1" customHeight="1" spans="1:5">
      <c r="A25" s="52"/>
      <c r="B25" s="88" t="s">
        <v>99</v>
      </c>
      <c r="C25" s="55"/>
      <c r="D25" s="55"/>
      <c r="E25" s="55">
        <f t="shared" si="0"/>
        <v>0</v>
      </c>
    </row>
    <row r="26" s="71" customFormat="1" ht="23.1" customHeight="1" spans="1:5">
      <c r="A26" s="52"/>
      <c r="B26" s="88" t="s">
        <v>100</v>
      </c>
      <c r="C26" s="55"/>
      <c r="D26" s="55"/>
      <c r="E26" s="55">
        <f t="shared" si="0"/>
        <v>0</v>
      </c>
    </row>
    <row r="27" s="71" customFormat="1" ht="23.1" customHeight="1" spans="1:5">
      <c r="A27" s="52">
        <v>1100499</v>
      </c>
      <c r="B27" s="84" t="s">
        <v>101</v>
      </c>
      <c r="C27" s="55">
        <f>SUM(C28:C32)</f>
        <v>1000</v>
      </c>
      <c r="D27" s="55">
        <f>SUM(D28:D32)</f>
        <v>2315</v>
      </c>
      <c r="E27" s="55">
        <f t="shared" si="0"/>
        <v>1315</v>
      </c>
    </row>
    <row r="28" s="71" customFormat="1" ht="23.1" customHeight="1" spans="1:5">
      <c r="A28" s="52"/>
      <c r="B28" s="88" t="s">
        <v>102</v>
      </c>
      <c r="C28" s="55">
        <v>701</v>
      </c>
      <c r="D28" s="55">
        <v>1902</v>
      </c>
      <c r="E28" s="55">
        <f t="shared" si="0"/>
        <v>1201</v>
      </c>
    </row>
    <row r="29" s="71" customFormat="1" ht="23.1" customHeight="1" spans="1:5">
      <c r="A29" s="52"/>
      <c r="B29" s="88" t="s">
        <v>103</v>
      </c>
      <c r="C29" s="55">
        <v>100</v>
      </c>
      <c r="D29" s="55">
        <v>355</v>
      </c>
      <c r="E29" s="55">
        <f t="shared" si="0"/>
        <v>255</v>
      </c>
    </row>
    <row r="30" s="71" customFormat="1" ht="23.1" customHeight="1" spans="1:5">
      <c r="A30" s="52"/>
      <c r="B30" s="88" t="s">
        <v>104</v>
      </c>
      <c r="C30" s="55">
        <v>1</v>
      </c>
      <c r="D30" s="55">
        <v>0</v>
      </c>
      <c r="E30" s="55">
        <f t="shared" si="0"/>
        <v>-1</v>
      </c>
    </row>
    <row r="31" s="71" customFormat="1" ht="23.1" customHeight="1" spans="1:5">
      <c r="A31" s="52"/>
      <c r="B31" s="88" t="s">
        <v>105</v>
      </c>
      <c r="C31" s="55">
        <v>100</v>
      </c>
      <c r="D31" s="55">
        <v>58</v>
      </c>
      <c r="E31" s="55">
        <f t="shared" si="0"/>
        <v>-42</v>
      </c>
    </row>
    <row r="32" s="71" customFormat="1" ht="23.1" customHeight="1" spans="1:5">
      <c r="A32" s="52"/>
      <c r="B32" s="88" t="s">
        <v>106</v>
      </c>
      <c r="C32" s="55">
        <v>98</v>
      </c>
      <c r="D32" s="55"/>
      <c r="E32" s="55">
        <f t="shared" si="0"/>
        <v>-98</v>
      </c>
    </row>
    <row r="33" s="71" customFormat="1" ht="23.1" customHeight="1" spans="1:5">
      <c r="A33" s="52">
        <v>11011</v>
      </c>
      <c r="B33" s="84" t="s">
        <v>107</v>
      </c>
      <c r="C33" s="55"/>
      <c r="D33" s="55">
        <f>D34</f>
        <v>86750</v>
      </c>
      <c r="E33" s="55">
        <f t="shared" si="0"/>
        <v>86750</v>
      </c>
    </row>
    <row r="34" s="71" customFormat="1" ht="23.1" customHeight="1" spans="1:5">
      <c r="A34" s="52">
        <v>1101102</v>
      </c>
      <c r="B34" s="84" t="s">
        <v>108</v>
      </c>
      <c r="C34" s="55"/>
      <c r="D34" s="55">
        <f>SUM(D35:D36)</f>
        <v>86750</v>
      </c>
      <c r="E34" s="55">
        <f t="shared" si="0"/>
        <v>86750</v>
      </c>
    </row>
    <row r="35" s="71" customFormat="1" ht="23.1" customHeight="1" spans="1:5">
      <c r="A35" s="52">
        <v>110110231</v>
      </c>
      <c r="B35" s="89" t="s">
        <v>109</v>
      </c>
      <c r="C35" s="55"/>
      <c r="D35" s="55"/>
      <c r="E35" s="55">
        <f t="shared" si="0"/>
        <v>0</v>
      </c>
    </row>
    <row r="36" s="71" customFormat="1" ht="23.1" customHeight="1" spans="1:5">
      <c r="A36" s="52">
        <v>110110298</v>
      </c>
      <c r="B36" s="89" t="s">
        <v>110</v>
      </c>
      <c r="C36" s="55"/>
      <c r="D36" s="55">
        <v>86750</v>
      </c>
      <c r="E36" s="55">
        <f t="shared" si="0"/>
        <v>86750</v>
      </c>
    </row>
    <row r="37" s="71" customFormat="1" ht="23.1" customHeight="1" spans="1:5">
      <c r="A37" s="52">
        <v>11008</v>
      </c>
      <c r="B37" s="84" t="s">
        <v>111</v>
      </c>
      <c r="C37" s="55">
        <f>SUM(C38)</f>
        <v>0</v>
      </c>
      <c r="D37" s="55">
        <f>D38</f>
        <v>51843</v>
      </c>
      <c r="E37" s="55">
        <f t="shared" si="0"/>
        <v>51843</v>
      </c>
    </row>
    <row r="38" s="71" customFormat="1" ht="23.1" customHeight="1" spans="1:5">
      <c r="A38" s="52">
        <v>1100802</v>
      </c>
      <c r="B38" s="84" t="s">
        <v>112</v>
      </c>
      <c r="C38" s="55"/>
      <c r="D38" s="55">
        <v>51843</v>
      </c>
      <c r="E38" s="55">
        <f t="shared" si="0"/>
        <v>51843</v>
      </c>
    </row>
    <row r="39" s="71" customFormat="1" ht="23.1" customHeight="1" spans="1:5">
      <c r="A39" s="52">
        <v>11009</v>
      </c>
      <c r="B39" s="84" t="s">
        <v>113</v>
      </c>
      <c r="C39" s="55"/>
      <c r="D39" s="55"/>
      <c r="E39" s="55">
        <f t="shared" si="0"/>
        <v>0</v>
      </c>
    </row>
    <row r="40" s="71" customFormat="1" ht="23.1" customHeight="1" spans="1:5">
      <c r="A40" s="52"/>
      <c r="B40" s="86" t="s">
        <v>114</v>
      </c>
      <c r="C40" s="86">
        <f>C17+C18</f>
        <v>87995</v>
      </c>
      <c r="D40" s="86">
        <f>D17+D18</f>
        <v>230403</v>
      </c>
      <c r="E40" s="55">
        <f t="shared" si="0"/>
        <v>142408</v>
      </c>
    </row>
    <row r="41" s="71" customFormat="1" ht="20.1" customHeight="1" spans="3:4">
      <c r="C41" s="90"/>
      <c r="D41" s="91"/>
    </row>
    <row r="42" s="71" customFormat="1" ht="20.1" customHeight="1" spans="3:4">
      <c r="C42" s="90"/>
      <c r="D42" s="91"/>
    </row>
    <row r="43" s="71" customFormat="1" ht="20.1" customHeight="1" spans="3:4">
      <c r="C43" s="90"/>
      <c r="D43" s="91"/>
    </row>
    <row r="44" s="71" customFormat="1" ht="20.1" customHeight="1" spans="3:4">
      <c r="C44" s="90"/>
      <c r="D44" s="91"/>
    </row>
    <row r="45" s="71" customFormat="1" ht="20.1" customHeight="1" spans="3:4">
      <c r="C45" s="90"/>
      <c r="D45" s="91"/>
    </row>
    <row r="46" s="71" customFormat="1" ht="20.1" customHeight="1" spans="3:4">
      <c r="C46" s="90"/>
      <c r="D46" s="91"/>
    </row>
    <row r="47" s="71" customFormat="1" ht="20.1" customHeight="1" spans="3:4">
      <c r="C47" s="90"/>
      <c r="D47" s="91"/>
    </row>
    <row r="48" s="71" customFormat="1" ht="15" spans="3:4">
      <c r="C48" s="90"/>
      <c r="D48" s="91"/>
    </row>
    <row r="49" s="71" customFormat="1" ht="15" spans="3:4">
      <c r="C49" s="90"/>
      <c r="D49" s="91"/>
    </row>
    <row r="50" s="71" customFormat="1" ht="15" spans="3:4">
      <c r="C50" s="90"/>
      <c r="D50" s="91"/>
    </row>
    <row r="51" s="71" customFormat="1" ht="15" spans="3:4">
      <c r="C51" s="90"/>
      <c r="D51" s="91"/>
    </row>
    <row r="52" s="71" customFormat="1" ht="15" spans="3:4">
      <c r="C52" s="90"/>
      <c r="D52" s="91"/>
    </row>
    <row r="53" s="71" customFormat="1" ht="15" spans="3:4">
      <c r="C53" s="90"/>
      <c r="D53" s="91"/>
    </row>
    <row r="54" s="71" customFormat="1" ht="15" spans="3:4">
      <c r="C54" s="90"/>
      <c r="D54" s="91"/>
    </row>
    <row r="55" s="71" customFormat="1" ht="15" spans="3:4">
      <c r="C55" s="90"/>
      <c r="D55" s="91"/>
    </row>
    <row r="56" s="71" customFormat="1" ht="15" spans="3:4">
      <c r="C56" s="90"/>
      <c r="D56" s="91"/>
    </row>
    <row r="57" s="71" customFormat="1" ht="15" spans="3:4">
      <c r="C57" s="90"/>
      <c r="D57" s="91"/>
    </row>
    <row r="58" s="71" customFormat="1" ht="15" spans="3:4">
      <c r="C58" s="90"/>
      <c r="D58" s="91"/>
    </row>
    <row r="59" s="71" customFormat="1" ht="15" spans="3:4">
      <c r="C59" s="90"/>
      <c r="D59" s="91"/>
    </row>
    <row r="60" s="71" customFormat="1" ht="15" spans="3:4">
      <c r="C60" s="90"/>
      <c r="D60" s="91"/>
    </row>
    <row r="61" s="71" customFormat="1" ht="15" spans="3:4">
      <c r="C61" s="90"/>
      <c r="D61" s="91"/>
    </row>
    <row r="62" s="71" customFormat="1" ht="15" spans="3:4">
      <c r="C62" s="90"/>
      <c r="D62" s="91"/>
    </row>
    <row r="63" s="71" customFormat="1" ht="15" spans="3:4">
      <c r="C63" s="90"/>
      <c r="D63" s="91"/>
    </row>
    <row r="64" s="71" customFormat="1" ht="15" spans="3:4">
      <c r="C64" s="90"/>
      <c r="D64" s="91"/>
    </row>
    <row r="65" s="71" customFormat="1" ht="15" spans="3:4">
      <c r="C65" s="90"/>
      <c r="D65" s="91"/>
    </row>
    <row r="66" s="71" customFormat="1" ht="15" spans="3:4">
      <c r="C66" s="90"/>
      <c r="D66" s="91"/>
    </row>
    <row r="67" s="71" customFormat="1" ht="15" spans="3:4">
      <c r="C67" s="90"/>
      <c r="D67" s="91"/>
    </row>
    <row r="68" s="71" customFormat="1" ht="15" spans="3:4">
      <c r="C68" s="90"/>
      <c r="D68" s="91"/>
    </row>
    <row r="69" s="71" customFormat="1" ht="15" spans="3:4">
      <c r="C69" s="90"/>
      <c r="D69" s="91"/>
    </row>
    <row r="70" s="71" customFormat="1" ht="15" spans="3:4">
      <c r="C70" s="90"/>
      <c r="D70" s="91"/>
    </row>
    <row r="71" s="71" customFormat="1" ht="15" spans="3:4">
      <c r="C71" s="90"/>
      <c r="D71" s="91"/>
    </row>
    <row r="72" s="71" customFormat="1" ht="15" spans="3:4">
      <c r="C72" s="90"/>
      <c r="D72" s="91"/>
    </row>
    <row r="73" s="71" customFormat="1" ht="15" spans="3:4">
      <c r="C73" s="90"/>
      <c r="D73" s="91"/>
    </row>
    <row r="74" s="71" customFormat="1" ht="15" spans="3:4">
      <c r="C74" s="90"/>
      <c r="D74" s="91"/>
    </row>
    <row r="75" s="71" customFormat="1" ht="15" spans="3:4">
      <c r="C75" s="90"/>
      <c r="D75" s="91"/>
    </row>
    <row r="76" s="71" customFormat="1" ht="15" spans="3:4">
      <c r="C76" s="90"/>
      <c r="D76" s="91"/>
    </row>
    <row r="77" s="71" customFormat="1" ht="15" spans="3:4">
      <c r="C77" s="90"/>
      <c r="D77" s="91"/>
    </row>
    <row r="78" s="71" customFormat="1" ht="15" spans="3:4">
      <c r="C78" s="90"/>
      <c r="D78" s="91"/>
    </row>
    <row r="79" s="71" customFormat="1" ht="15" spans="3:4">
      <c r="C79" s="90"/>
      <c r="D79" s="91"/>
    </row>
    <row r="80" s="71" customFormat="1" ht="15" spans="3:4">
      <c r="C80" s="90"/>
      <c r="D80" s="91"/>
    </row>
    <row r="81" s="71" customFormat="1" ht="15" spans="3:4">
      <c r="C81" s="90"/>
      <c r="D81" s="91"/>
    </row>
    <row r="82" s="71" customFormat="1" ht="15" spans="3:4">
      <c r="C82" s="90"/>
      <c r="D82" s="91"/>
    </row>
    <row r="83" s="71" customFormat="1" ht="15" spans="3:4">
      <c r="C83" s="90"/>
      <c r="D83" s="91"/>
    </row>
    <row r="84" s="71" customFormat="1" ht="15" spans="3:4">
      <c r="C84" s="90"/>
      <c r="D84" s="91"/>
    </row>
    <row r="85" s="71" customFormat="1" ht="15" spans="3:4">
      <c r="C85" s="90"/>
      <c r="D85" s="91"/>
    </row>
    <row r="86" s="71" customFormat="1" ht="15" spans="3:4">
      <c r="C86" s="90"/>
      <c r="D86" s="91"/>
    </row>
    <row r="87" s="71" customFormat="1" ht="15" spans="3:4">
      <c r="C87" s="90"/>
      <c r="D87" s="91"/>
    </row>
    <row r="88" s="71" customFormat="1" ht="15" spans="3:4">
      <c r="C88" s="90"/>
      <c r="D88" s="91"/>
    </row>
    <row r="89" s="71" customFormat="1" ht="15" spans="3:4">
      <c r="C89" s="90"/>
      <c r="D89" s="91"/>
    </row>
    <row r="90" s="71" customFormat="1" ht="15" spans="3:4">
      <c r="C90" s="90"/>
      <c r="D90" s="91"/>
    </row>
    <row r="91" s="71" customFormat="1" ht="15" spans="3:4">
      <c r="C91" s="90"/>
      <c r="D91" s="91"/>
    </row>
    <row r="92" s="71" customFormat="1" ht="15" spans="3:4">
      <c r="C92" s="90"/>
      <c r="D92" s="91"/>
    </row>
    <row r="93" s="71" customFormat="1" ht="15" spans="3:4">
      <c r="C93" s="90"/>
      <c r="D93" s="91"/>
    </row>
    <row r="94" s="71" customFormat="1" ht="15" spans="3:4">
      <c r="C94" s="90"/>
      <c r="D94" s="91"/>
    </row>
    <row r="95" s="71" customFormat="1" ht="15" spans="3:4">
      <c r="C95" s="90"/>
      <c r="D95" s="91"/>
    </row>
    <row r="96" s="71" customFormat="1" ht="15" spans="3:4">
      <c r="C96" s="90"/>
      <c r="D96" s="91"/>
    </row>
    <row r="97" s="71" customFormat="1" ht="15" spans="3:4">
      <c r="C97" s="90"/>
      <c r="D97" s="91"/>
    </row>
    <row r="98" s="71" customFormat="1" ht="15" spans="3:4">
      <c r="C98" s="90"/>
      <c r="D98" s="91"/>
    </row>
    <row r="99" s="71" customFormat="1" ht="15" spans="3:4">
      <c r="C99" s="90"/>
      <c r="D99" s="91"/>
    </row>
    <row r="100" s="71" customFormat="1" ht="15" spans="3:4">
      <c r="C100" s="90"/>
      <c r="D100" s="91"/>
    </row>
    <row r="101" s="71" customFormat="1" ht="15" spans="3:4">
      <c r="C101" s="90"/>
      <c r="D101" s="91"/>
    </row>
    <row r="102" s="71" customFormat="1" ht="15" spans="3:4">
      <c r="C102" s="90"/>
      <c r="D102" s="91"/>
    </row>
    <row r="103" s="71" customFormat="1" ht="15" spans="3:4">
      <c r="C103" s="90"/>
      <c r="D103" s="91"/>
    </row>
    <row r="104" s="71" customFormat="1" ht="15" spans="3:4">
      <c r="C104" s="90"/>
      <c r="D104" s="91"/>
    </row>
    <row r="105" s="71" customFormat="1" ht="15" spans="3:4">
      <c r="C105" s="90"/>
      <c r="D105" s="91"/>
    </row>
    <row r="106" s="71" customFormat="1" ht="15" spans="3:4">
      <c r="C106" s="90"/>
      <c r="D106" s="91"/>
    </row>
    <row r="107" s="71" customFormat="1" ht="15" spans="3:4">
      <c r="C107" s="90"/>
      <c r="D107" s="91"/>
    </row>
    <row r="108" s="71" customFormat="1" ht="15" spans="3:4">
      <c r="C108" s="90"/>
      <c r="D108" s="91"/>
    </row>
    <row r="109" s="71" customFormat="1" ht="15" spans="3:4">
      <c r="C109" s="90"/>
      <c r="D109" s="91"/>
    </row>
    <row r="110" s="71" customFormat="1" ht="15" spans="3:4">
      <c r="C110" s="90"/>
      <c r="D110" s="91"/>
    </row>
    <row r="111" s="71" customFormat="1" ht="15" spans="3:4">
      <c r="C111" s="90"/>
      <c r="D111" s="91"/>
    </row>
    <row r="112" s="71" customFormat="1" ht="15" spans="3:4">
      <c r="C112" s="90"/>
      <c r="D112" s="91"/>
    </row>
    <row r="113" s="71" customFormat="1" ht="15" spans="3:4">
      <c r="C113" s="90"/>
      <c r="D113" s="91"/>
    </row>
    <row r="114" s="71" customFormat="1" ht="15" spans="3:4">
      <c r="C114" s="90"/>
      <c r="D114" s="91"/>
    </row>
    <row r="115" s="71" customFormat="1" ht="15" spans="3:4">
      <c r="C115" s="90"/>
      <c r="D115" s="91"/>
    </row>
    <row r="116" s="71" customFormat="1" ht="15" spans="3:4">
      <c r="C116" s="90"/>
      <c r="D116" s="91"/>
    </row>
    <row r="117" s="71" customFormat="1" ht="15" spans="3:4">
      <c r="C117" s="90"/>
      <c r="D117" s="91"/>
    </row>
    <row r="118" s="71" customFormat="1" ht="15" spans="3:4">
      <c r="C118" s="90"/>
      <c r="D118" s="91"/>
    </row>
    <row r="119" s="71" customFormat="1" ht="15" spans="3:4">
      <c r="C119" s="90"/>
      <c r="D119" s="91"/>
    </row>
    <row r="120" s="71" customFormat="1" ht="15" spans="3:4">
      <c r="C120" s="90"/>
      <c r="D120" s="91"/>
    </row>
    <row r="121" s="71" customFormat="1" ht="15" spans="3:4">
      <c r="C121" s="90"/>
      <c r="D121" s="91"/>
    </row>
    <row r="122" s="71" customFormat="1" ht="15" spans="3:4">
      <c r="C122" s="90"/>
      <c r="D122" s="91"/>
    </row>
    <row r="123" s="71" customFormat="1" ht="15" spans="3:4">
      <c r="C123" s="90"/>
      <c r="D123" s="91"/>
    </row>
    <row r="124" s="71" customFormat="1" ht="15" spans="3:4">
      <c r="C124" s="90"/>
      <c r="D124" s="91"/>
    </row>
    <row r="125" s="71" customFormat="1" ht="15" spans="3:4">
      <c r="C125" s="90"/>
      <c r="D125" s="91"/>
    </row>
    <row r="126" s="71" customFormat="1" ht="15" spans="3:4">
      <c r="C126" s="90"/>
      <c r="D126" s="91"/>
    </row>
    <row r="127" s="71" customFormat="1" ht="15" spans="3:4">
      <c r="C127" s="90"/>
      <c r="D127" s="91"/>
    </row>
    <row r="128" s="71" customFormat="1" ht="15" spans="3:4">
      <c r="C128" s="90"/>
      <c r="D128" s="91"/>
    </row>
    <row r="129" s="71" customFormat="1" ht="15" spans="3:4">
      <c r="C129" s="90"/>
      <c r="D129" s="91"/>
    </row>
    <row r="130" s="71" customFormat="1" ht="15" spans="3:4">
      <c r="C130" s="90"/>
      <c r="D130" s="91"/>
    </row>
    <row r="131" s="71" customFormat="1" ht="15" spans="3:4">
      <c r="C131" s="90"/>
      <c r="D131" s="91"/>
    </row>
    <row r="132" s="71" customFormat="1" ht="15" spans="3:4">
      <c r="C132" s="90"/>
      <c r="D132" s="91"/>
    </row>
    <row r="133" s="71" customFormat="1" ht="15" spans="3:4">
      <c r="C133" s="90"/>
      <c r="D133" s="91"/>
    </row>
    <row r="134" s="71" customFormat="1" ht="15" spans="3:4">
      <c r="C134" s="90"/>
      <c r="D134" s="91"/>
    </row>
    <row r="135" s="71" customFormat="1" ht="15" spans="3:4">
      <c r="C135" s="90"/>
      <c r="D135" s="91"/>
    </row>
    <row r="136" s="71" customFormat="1" ht="15" spans="3:4">
      <c r="C136" s="90"/>
      <c r="D136" s="91"/>
    </row>
    <row r="137" s="71" customFormat="1" ht="15" spans="3:4">
      <c r="C137" s="90"/>
      <c r="D137" s="91"/>
    </row>
    <row r="138" s="71" customFormat="1" ht="15" spans="3:4">
      <c r="C138" s="90"/>
      <c r="D138" s="91"/>
    </row>
    <row r="139" s="71" customFormat="1" ht="15" spans="3:4">
      <c r="C139" s="90"/>
      <c r="D139" s="91"/>
    </row>
    <row r="140" s="71" customFormat="1" ht="15" spans="3:4">
      <c r="C140" s="90"/>
      <c r="D140" s="91"/>
    </row>
    <row r="141" s="71" customFormat="1" ht="15" spans="3:4">
      <c r="C141" s="90"/>
      <c r="D141" s="91"/>
    </row>
    <row r="142" s="71" customFormat="1" ht="15" spans="3:4">
      <c r="C142" s="90"/>
      <c r="D142" s="91"/>
    </row>
    <row r="143" s="71" customFormat="1" ht="15" spans="3:4">
      <c r="C143" s="90"/>
      <c r="D143" s="91"/>
    </row>
    <row r="144" s="71" customFormat="1" ht="15" spans="3:4">
      <c r="C144" s="90"/>
      <c r="D144" s="91"/>
    </row>
    <row r="145" s="71" customFormat="1" ht="15" spans="3:4">
      <c r="C145" s="90"/>
      <c r="D145" s="91"/>
    </row>
    <row r="146" s="71" customFormat="1" ht="15" spans="3:4">
      <c r="C146" s="90"/>
      <c r="D146" s="91"/>
    </row>
    <row r="147" s="71" customFormat="1" ht="15" spans="3:4">
      <c r="C147" s="90"/>
      <c r="D147" s="91"/>
    </row>
    <row r="148" s="71" customFormat="1" ht="15" spans="3:4">
      <c r="C148" s="90"/>
      <c r="D148" s="91"/>
    </row>
    <row r="149" s="71" customFormat="1" ht="15" spans="3:4">
      <c r="C149" s="90"/>
      <c r="D149" s="91"/>
    </row>
    <row r="150" s="71" customFormat="1" ht="15" spans="3:4">
      <c r="C150" s="90"/>
      <c r="D150" s="91"/>
    </row>
    <row r="151" s="71" customFormat="1" ht="15" spans="3:4">
      <c r="C151" s="90"/>
      <c r="D151" s="91"/>
    </row>
  </sheetData>
  <mergeCells count="2">
    <mergeCell ref="A2:E2"/>
    <mergeCell ref="C3:D3"/>
  </mergeCells>
  <printOptions horizontalCentered="1"/>
  <pageMargins left="0.708661417322835" right="0.708661417322835" top="0.78740157480315" bottom="0.78740157480315" header="0.31496062992126" footer="0.708661417322835"/>
  <pageSetup paperSize="9" scale="77" firstPageNumber="8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3"/>
  <sheetViews>
    <sheetView showZeros="0" view="pageBreakPreview" zoomScaleNormal="100" topLeftCell="A41" workbookViewId="0">
      <selection activeCell="A69" sqref="$A69:$XFD69"/>
    </sheetView>
  </sheetViews>
  <sheetFormatPr defaultColWidth="9" defaultRowHeight="15.75" outlineLevelCol="4"/>
  <cols>
    <col min="1" max="1" width="11.3833333333333" style="41" customWidth="1"/>
    <col min="2" max="2" width="56.6333333333333" style="42" customWidth="1"/>
    <col min="3" max="3" width="11.5" style="43" customWidth="1"/>
    <col min="4" max="4" width="10.3833333333333" style="43" customWidth="1"/>
    <col min="5" max="5" width="10.1333333333333" style="44" customWidth="1"/>
    <col min="6" max="6" width="9" style="41" customWidth="1"/>
    <col min="7" max="7" width="9" style="41"/>
    <col min="8" max="8" width="1.38333333333333" style="41" customWidth="1"/>
    <col min="9" max="9" width="9" style="41" customWidth="1"/>
    <col min="10" max="10" width="2.25" style="41" customWidth="1"/>
    <col min="11" max="22" width="9" style="41" customWidth="1"/>
    <col min="23" max="23" width="1.38333333333333" style="41" customWidth="1"/>
    <col min="24" max="32" width="9" style="41" customWidth="1"/>
    <col min="33" max="16384" width="9" style="41"/>
  </cols>
  <sheetData>
    <row r="1" ht="19.5" customHeight="1" spans="1:2">
      <c r="A1" s="45" t="s">
        <v>115</v>
      </c>
      <c r="B1" s="46"/>
    </row>
    <row r="2" ht="42" customHeight="1" spans="1:5">
      <c r="A2" s="47" t="s">
        <v>116</v>
      </c>
      <c r="B2" s="47"/>
      <c r="C2" s="47"/>
      <c r="D2" s="47"/>
      <c r="E2" s="47"/>
    </row>
    <row r="3" ht="18" customHeight="1" spans="2:5">
      <c r="B3" s="48"/>
      <c r="C3" s="49"/>
      <c r="D3" s="49" t="s">
        <v>2</v>
      </c>
      <c r="E3" s="49"/>
    </row>
    <row r="4" s="37" customFormat="1" ht="30.95" customHeight="1" spans="1:5">
      <c r="A4" s="50" t="s">
        <v>117</v>
      </c>
      <c r="B4" s="51" t="s">
        <v>78</v>
      </c>
      <c r="C4" s="51" t="s">
        <v>35</v>
      </c>
      <c r="D4" s="51" t="s">
        <v>118</v>
      </c>
      <c r="E4" s="50" t="s">
        <v>7</v>
      </c>
    </row>
    <row r="5" s="38" customFormat="1" ht="20.25" customHeight="1" spans="1:5">
      <c r="A5" s="52">
        <v>207</v>
      </c>
      <c r="B5" s="53" t="s">
        <v>119</v>
      </c>
      <c r="C5" s="54">
        <f>C6+C7</f>
        <v>0</v>
      </c>
      <c r="D5" s="54">
        <f>D6+D7</f>
        <v>0</v>
      </c>
      <c r="E5" s="55"/>
    </row>
    <row r="6" s="38" customFormat="1" ht="20.25" customHeight="1" spans="1:5">
      <c r="A6" s="52">
        <v>20709</v>
      </c>
      <c r="B6" s="56" t="s">
        <v>120</v>
      </c>
      <c r="C6" s="54"/>
      <c r="D6" s="54"/>
      <c r="E6" s="55"/>
    </row>
    <row r="7" s="38" customFormat="1" ht="20.25" customHeight="1" spans="1:5">
      <c r="A7" s="52">
        <v>2070903</v>
      </c>
      <c r="B7" s="57" t="s">
        <v>121</v>
      </c>
      <c r="C7" s="54"/>
      <c r="D7" s="54"/>
      <c r="E7" s="55"/>
    </row>
    <row r="8" s="39" customFormat="1" ht="20.25" customHeight="1" spans="1:5">
      <c r="A8" s="52">
        <v>212</v>
      </c>
      <c r="B8" s="58" t="s">
        <v>122</v>
      </c>
      <c r="C8" s="54">
        <f>SUM(C9,C21,C22,C26,C29)</f>
        <v>55590</v>
      </c>
      <c r="D8" s="54">
        <f>SUM(D9,D21,D22,D26,D29)</f>
        <v>75190</v>
      </c>
      <c r="E8" s="55">
        <f t="shared" ref="E8:E35" si="0">D8-C8</f>
        <v>19600</v>
      </c>
    </row>
    <row r="9" s="39" customFormat="1" ht="20.25" customHeight="1" spans="1:5">
      <c r="A9" s="52">
        <v>21208</v>
      </c>
      <c r="B9" s="58" t="s">
        <v>123</v>
      </c>
      <c r="C9" s="54">
        <f>SUM(C10:C20)</f>
        <v>54820</v>
      </c>
      <c r="D9" s="54">
        <f>SUM(D10:D20)</f>
        <v>74420</v>
      </c>
      <c r="E9" s="55">
        <f t="shared" si="0"/>
        <v>19600</v>
      </c>
    </row>
    <row r="10" s="40" customFormat="1" ht="20.25" customHeight="1" spans="1:5">
      <c r="A10" s="52">
        <v>2120801</v>
      </c>
      <c r="B10" s="59" t="s">
        <v>124</v>
      </c>
      <c r="C10" s="54">
        <v>32000</v>
      </c>
      <c r="D10" s="54">
        <v>42000</v>
      </c>
      <c r="E10" s="55">
        <f t="shared" si="0"/>
        <v>10000</v>
      </c>
    </row>
    <row r="11" s="39" customFormat="1" ht="20.25" customHeight="1" spans="1:5">
      <c r="A11" s="52">
        <v>2120802</v>
      </c>
      <c r="B11" s="59" t="s">
        <v>125</v>
      </c>
      <c r="C11" s="54">
        <v>11800</v>
      </c>
      <c r="D11" s="54">
        <v>11800</v>
      </c>
      <c r="E11" s="55">
        <f t="shared" si="0"/>
        <v>0</v>
      </c>
    </row>
    <row r="12" s="39" customFormat="1" ht="20.25" customHeight="1" spans="1:5">
      <c r="A12" s="52">
        <v>2120803</v>
      </c>
      <c r="B12" s="59" t="s">
        <v>126</v>
      </c>
      <c r="C12" s="54"/>
      <c r="D12" s="54">
        <v>9600</v>
      </c>
      <c r="E12" s="55">
        <f t="shared" si="0"/>
        <v>9600</v>
      </c>
    </row>
    <row r="13" s="39" customFormat="1" ht="20.25" customHeight="1" spans="1:5">
      <c r="A13" s="52">
        <v>2120804</v>
      </c>
      <c r="B13" s="59" t="s">
        <v>127</v>
      </c>
      <c r="C13" s="54">
        <v>2540</v>
      </c>
      <c r="D13" s="54">
        <v>2540</v>
      </c>
      <c r="E13" s="55">
        <f t="shared" si="0"/>
        <v>0</v>
      </c>
    </row>
    <row r="14" s="39" customFormat="1" ht="20.25" customHeight="1" spans="1:5">
      <c r="A14" s="52">
        <v>2120805</v>
      </c>
      <c r="B14" s="59" t="s">
        <v>128</v>
      </c>
      <c r="C14" s="54"/>
      <c r="D14" s="54"/>
      <c r="E14" s="55">
        <f t="shared" si="0"/>
        <v>0</v>
      </c>
    </row>
    <row r="15" s="39" customFormat="1" ht="20.25" customHeight="1" spans="1:5">
      <c r="A15" s="52">
        <v>2120806</v>
      </c>
      <c r="B15" s="59" t="s">
        <v>129</v>
      </c>
      <c r="C15" s="54">
        <v>280</v>
      </c>
      <c r="D15" s="54">
        <v>280</v>
      </c>
      <c r="E15" s="55">
        <f t="shared" si="0"/>
        <v>0</v>
      </c>
    </row>
    <row r="16" s="39" customFormat="1" ht="20.25" customHeight="1" spans="1:5">
      <c r="A16" s="52">
        <v>2120807</v>
      </c>
      <c r="B16" s="59" t="s">
        <v>130</v>
      </c>
      <c r="C16" s="54"/>
      <c r="D16" s="54"/>
      <c r="E16" s="55">
        <f t="shared" si="0"/>
        <v>0</v>
      </c>
    </row>
    <row r="17" s="39" customFormat="1" ht="20.25" customHeight="1" spans="1:5">
      <c r="A17" s="52">
        <v>2120810</v>
      </c>
      <c r="B17" s="59" t="s">
        <v>131</v>
      </c>
      <c r="C17" s="54"/>
      <c r="D17" s="54"/>
      <c r="E17" s="55">
        <f t="shared" si="0"/>
        <v>0</v>
      </c>
    </row>
    <row r="18" s="39" customFormat="1" ht="20.25" customHeight="1" spans="1:5">
      <c r="A18" s="52">
        <v>2120811</v>
      </c>
      <c r="B18" s="60" t="s">
        <v>132</v>
      </c>
      <c r="C18" s="54"/>
      <c r="D18" s="54"/>
      <c r="E18" s="55">
        <f t="shared" si="0"/>
        <v>0</v>
      </c>
    </row>
    <row r="19" s="39" customFormat="1" ht="20.25" customHeight="1" spans="1:5">
      <c r="A19" s="52">
        <v>2120816</v>
      </c>
      <c r="B19" s="60" t="s">
        <v>133</v>
      </c>
      <c r="C19" s="54">
        <v>1000</v>
      </c>
      <c r="D19" s="54">
        <v>1000</v>
      </c>
      <c r="E19" s="55">
        <f t="shared" si="0"/>
        <v>0</v>
      </c>
    </row>
    <row r="20" s="39" customFormat="1" ht="20.25" customHeight="1" spans="1:5">
      <c r="A20" s="52">
        <v>2120899</v>
      </c>
      <c r="B20" s="59" t="s">
        <v>134</v>
      </c>
      <c r="C20" s="54">
        <v>7200</v>
      </c>
      <c r="D20" s="54">
        <v>7200</v>
      </c>
      <c r="E20" s="55">
        <f t="shared" si="0"/>
        <v>0</v>
      </c>
    </row>
    <row r="21" s="39" customFormat="1" ht="20.25" customHeight="1" spans="1:5">
      <c r="A21" s="52">
        <v>21211</v>
      </c>
      <c r="B21" s="58" t="s">
        <v>135</v>
      </c>
      <c r="C21" s="54"/>
      <c r="D21" s="54"/>
      <c r="E21" s="55">
        <f t="shared" si="0"/>
        <v>0</v>
      </c>
    </row>
    <row r="22" s="39" customFormat="1" ht="20.25" customHeight="1" spans="1:5">
      <c r="A22" s="52">
        <v>21213</v>
      </c>
      <c r="B22" s="58" t="s">
        <v>136</v>
      </c>
      <c r="C22" s="54">
        <f>C23+C24+C25</f>
        <v>120</v>
      </c>
      <c r="D22" s="54">
        <f>D23+D24+D25</f>
        <v>120</v>
      </c>
      <c r="E22" s="55">
        <f t="shared" si="0"/>
        <v>0</v>
      </c>
    </row>
    <row r="23" s="39" customFormat="1" ht="20.25" customHeight="1" spans="1:5">
      <c r="A23" s="52">
        <v>2121301</v>
      </c>
      <c r="B23" s="59" t="s">
        <v>137</v>
      </c>
      <c r="C23" s="54">
        <v>120</v>
      </c>
      <c r="D23" s="54">
        <v>120</v>
      </c>
      <c r="E23" s="55">
        <f t="shared" si="0"/>
        <v>0</v>
      </c>
    </row>
    <row r="24" s="39" customFormat="1" ht="20.25" customHeight="1" spans="1:5">
      <c r="A24" s="52">
        <v>2121302</v>
      </c>
      <c r="B24" s="59" t="s">
        <v>138</v>
      </c>
      <c r="C24" s="54"/>
      <c r="D24" s="54"/>
      <c r="E24" s="55">
        <f t="shared" si="0"/>
        <v>0</v>
      </c>
    </row>
    <row r="25" s="39" customFormat="1" ht="20.25" customHeight="1" spans="1:5">
      <c r="A25" s="52">
        <v>2121399</v>
      </c>
      <c r="B25" s="59" t="s">
        <v>139</v>
      </c>
      <c r="C25" s="54"/>
      <c r="D25" s="54"/>
      <c r="E25" s="55">
        <f t="shared" si="0"/>
        <v>0</v>
      </c>
    </row>
    <row r="26" s="39" customFormat="1" ht="20.25" customHeight="1" spans="1:5">
      <c r="A26" s="52">
        <v>21214</v>
      </c>
      <c r="B26" s="58" t="s">
        <v>140</v>
      </c>
      <c r="C26" s="54">
        <f>C27</f>
        <v>650</v>
      </c>
      <c r="D26" s="54">
        <f>D27</f>
        <v>650</v>
      </c>
      <c r="E26" s="55">
        <f t="shared" si="0"/>
        <v>0</v>
      </c>
    </row>
    <row r="27" s="39" customFormat="1" ht="20.25" customHeight="1" spans="1:5">
      <c r="A27" s="52">
        <v>2121401</v>
      </c>
      <c r="B27" s="59" t="s">
        <v>141</v>
      </c>
      <c r="C27" s="54">
        <v>650</v>
      </c>
      <c r="D27" s="54">
        <v>650</v>
      </c>
      <c r="E27" s="55">
        <f t="shared" si="0"/>
        <v>0</v>
      </c>
    </row>
    <row r="28" s="39" customFormat="1" ht="20.25" customHeight="1" spans="1:5">
      <c r="A28" s="52">
        <v>2121499</v>
      </c>
      <c r="B28" s="57" t="s">
        <v>142</v>
      </c>
      <c r="C28" s="54"/>
      <c r="D28" s="54"/>
      <c r="E28" s="55">
        <f t="shared" si="0"/>
        <v>0</v>
      </c>
    </row>
    <row r="29" s="39" customFormat="1" ht="20.25" customHeight="1" spans="1:5">
      <c r="A29" s="52">
        <v>21215</v>
      </c>
      <c r="B29" s="58" t="s">
        <v>143</v>
      </c>
      <c r="C29" s="54"/>
      <c r="D29" s="54"/>
      <c r="E29" s="55">
        <f t="shared" si="0"/>
        <v>0</v>
      </c>
    </row>
    <row r="30" s="39" customFormat="1" ht="20.25" customHeight="1" spans="1:5">
      <c r="A30" s="52">
        <v>2121599</v>
      </c>
      <c r="B30" s="59" t="s">
        <v>144</v>
      </c>
      <c r="C30" s="54"/>
      <c r="D30" s="54"/>
      <c r="E30" s="55">
        <f t="shared" si="0"/>
        <v>0</v>
      </c>
    </row>
    <row r="31" s="39" customFormat="1" ht="20.25" customHeight="1" spans="1:5">
      <c r="A31" s="52">
        <v>213</v>
      </c>
      <c r="B31" s="58" t="s">
        <v>145</v>
      </c>
      <c r="C31" s="54">
        <f>SUM(C32)</f>
        <v>8000</v>
      </c>
      <c r="D31" s="54">
        <f>SUM(D32)</f>
        <v>8054</v>
      </c>
      <c r="E31" s="55">
        <f t="shared" si="0"/>
        <v>54</v>
      </c>
    </row>
    <row r="32" s="39" customFormat="1" ht="20.25" customHeight="1" spans="1:5">
      <c r="A32" s="52">
        <v>21372</v>
      </c>
      <c r="B32" s="56" t="s">
        <v>146</v>
      </c>
      <c r="C32" s="54">
        <v>8000</v>
      </c>
      <c r="D32" s="54">
        <v>8054</v>
      </c>
      <c r="E32" s="55">
        <f t="shared" si="0"/>
        <v>54</v>
      </c>
    </row>
    <row r="33" s="39" customFormat="1" ht="20.25" customHeight="1" spans="1:5">
      <c r="A33" s="52">
        <v>2137201</v>
      </c>
      <c r="B33" s="57" t="s">
        <v>147</v>
      </c>
      <c r="C33" s="54">
        <v>1541</v>
      </c>
      <c r="D33" s="54">
        <v>1541</v>
      </c>
      <c r="E33" s="55">
        <f t="shared" si="0"/>
        <v>0</v>
      </c>
    </row>
    <row r="34" s="39" customFormat="1" ht="20.25" customHeight="1" spans="1:5">
      <c r="A34" s="52">
        <v>2137202</v>
      </c>
      <c r="B34" s="57" t="s">
        <v>148</v>
      </c>
      <c r="C34" s="54">
        <v>4345</v>
      </c>
      <c r="D34" s="54">
        <v>4399</v>
      </c>
      <c r="E34" s="55">
        <f t="shared" si="0"/>
        <v>54</v>
      </c>
    </row>
    <row r="35" s="39" customFormat="1" ht="20.25" customHeight="1" spans="1:5">
      <c r="A35" s="52">
        <v>2137299</v>
      </c>
      <c r="B35" s="57" t="s">
        <v>149</v>
      </c>
      <c r="C35" s="54">
        <v>2114</v>
      </c>
      <c r="D35" s="54">
        <v>2114</v>
      </c>
      <c r="E35" s="55">
        <f t="shared" si="0"/>
        <v>0</v>
      </c>
    </row>
    <row r="36" s="39" customFormat="1" ht="20.25" customHeight="1" spans="1:5">
      <c r="A36" s="52">
        <v>214</v>
      </c>
      <c r="B36" s="56" t="s">
        <v>150</v>
      </c>
      <c r="C36" s="54">
        <f>SUM(C37:C38)</f>
        <v>0</v>
      </c>
      <c r="D36" s="54">
        <f>SUM(D37:D38)</f>
        <v>0</v>
      </c>
      <c r="E36" s="55">
        <f t="shared" ref="E36:E44" si="1">D36-C36</f>
        <v>0</v>
      </c>
    </row>
    <row r="37" s="39" customFormat="1" ht="20.25" customHeight="1" spans="1:5">
      <c r="A37" s="52">
        <v>21462</v>
      </c>
      <c r="B37" s="53" t="s">
        <v>151</v>
      </c>
      <c r="C37" s="54"/>
      <c r="D37" s="54"/>
      <c r="E37" s="55">
        <f t="shared" si="1"/>
        <v>0</v>
      </c>
    </row>
    <row r="38" s="39" customFormat="1" ht="20.25" customHeight="1" spans="1:5">
      <c r="A38" s="52">
        <v>2146299</v>
      </c>
      <c r="B38" s="59" t="s">
        <v>152</v>
      </c>
      <c r="C38" s="54"/>
      <c r="D38" s="54"/>
      <c r="E38" s="55">
        <f t="shared" si="1"/>
        <v>0</v>
      </c>
    </row>
    <row r="39" s="39" customFormat="1" ht="20.25" customHeight="1" spans="1:5">
      <c r="A39" s="52">
        <v>215</v>
      </c>
      <c r="B39" s="56" t="s">
        <v>153</v>
      </c>
      <c r="C39" s="54">
        <f>SUM(C40:C41)</f>
        <v>0</v>
      </c>
      <c r="D39" s="54">
        <f>SUM(D40:D41)</f>
        <v>0</v>
      </c>
      <c r="E39" s="55">
        <f t="shared" si="1"/>
        <v>0</v>
      </c>
    </row>
    <row r="40" s="39" customFormat="1" ht="20.25" customHeight="1" spans="1:5">
      <c r="A40" s="52">
        <v>21562</v>
      </c>
      <c r="B40" s="53" t="s">
        <v>154</v>
      </c>
      <c r="C40" s="54"/>
      <c r="D40" s="54"/>
      <c r="E40" s="55">
        <f t="shared" si="1"/>
        <v>0</v>
      </c>
    </row>
    <row r="41" s="39" customFormat="1" ht="20.25" customHeight="1" spans="1:5">
      <c r="A41" s="52">
        <v>2156202</v>
      </c>
      <c r="B41" s="59" t="s">
        <v>155</v>
      </c>
      <c r="C41" s="54"/>
      <c r="D41" s="54"/>
      <c r="E41" s="55">
        <f t="shared" si="1"/>
        <v>0</v>
      </c>
    </row>
    <row r="42" s="39" customFormat="1" ht="20.25" customHeight="1" spans="1:5">
      <c r="A42" s="52">
        <v>229</v>
      </c>
      <c r="B42" s="56" t="s">
        <v>156</v>
      </c>
      <c r="C42" s="54">
        <f>SUM(C43,C47)</f>
        <v>1000</v>
      </c>
      <c r="D42" s="54">
        <f>SUM(D43,D47)</f>
        <v>73315</v>
      </c>
      <c r="E42" s="55">
        <f t="shared" si="1"/>
        <v>72315</v>
      </c>
    </row>
    <row r="43" s="39" customFormat="1" ht="20.25" customHeight="1" spans="1:5">
      <c r="A43" s="52">
        <v>22904</v>
      </c>
      <c r="B43" s="53" t="s">
        <v>157</v>
      </c>
      <c r="C43" s="54">
        <f>SUM(C44:C45)</f>
        <v>0</v>
      </c>
      <c r="D43" s="54">
        <f>SUM(D44:D46)</f>
        <v>71000</v>
      </c>
      <c r="E43" s="55">
        <f t="shared" si="1"/>
        <v>71000</v>
      </c>
    </row>
    <row r="44" s="39" customFormat="1" ht="20.25" customHeight="1" spans="1:5">
      <c r="A44" s="52">
        <v>2290401</v>
      </c>
      <c r="B44" s="59" t="s">
        <v>158</v>
      </c>
      <c r="C44" s="54"/>
      <c r="D44" s="54"/>
      <c r="E44" s="55">
        <f t="shared" si="1"/>
        <v>0</v>
      </c>
    </row>
    <row r="45" s="39" customFormat="1" ht="20.25" customHeight="1" spans="1:5">
      <c r="A45" s="52">
        <v>2290402</v>
      </c>
      <c r="B45" s="59" t="s">
        <v>159</v>
      </c>
      <c r="C45" s="54"/>
      <c r="D45" s="55">
        <v>68500</v>
      </c>
      <c r="E45" s="55">
        <v>68500</v>
      </c>
    </row>
    <row r="46" s="39" customFormat="1" ht="20.25" customHeight="1" spans="1:5">
      <c r="A46" s="52">
        <v>2290403</v>
      </c>
      <c r="B46" s="53" t="s">
        <v>160</v>
      </c>
      <c r="C46" s="54"/>
      <c r="D46" s="54">
        <v>2500</v>
      </c>
      <c r="E46" s="55">
        <f t="shared" ref="E46:E73" si="2">D46-C46</f>
        <v>2500</v>
      </c>
    </row>
    <row r="47" s="39" customFormat="1" ht="20.25" customHeight="1" spans="1:5">
      <c r="A47" s="52">
        <v>22960</v>
      </c>
      <c r="B47" s="53" t="s">
        <v>161</v>
      </c>
      <c r="C47" s="54">
        <f>SUM(C48:C53)</f>
        <v>1000</v>
      </c>
      <c r="D47" s="54">
        <f>SUM(D48:D53)</f>
        <v>2315</v>
      </c>
      <c r="E47" s="55">
        <f t="shared" si="2"/>
        <v>1315</v>
      </c>
    </row>
    <row r="48" s="39" customFormat="1" ht="20.25" customHeight="1" spans="1:5">
      <c r="A48" s="52">
        <v>2296002</v>
      </c>
      <c r="B48" s="60" t="s">
        <v>162</v>
      </c>
      <c r="C48" s="54">
        <v>701</v>
      </c>
      <c r="D48" s="54">
        <v>1902</v>
      </c>
      <c r="E48" s="55">
        <f t="shared" si="2"/>
        <v>1201</v>
      </c>
    </row>
    <row r="49" s="39" customFormat="1" ht="20.25" customHeight="1" spans="1:5">
      <c r="A49" s="52">
        <v>2296003</v>
      </c>
      <c r="B49" s="59" t="s">
        <v>163</v>
      </c>
      <c r="C49" s="54">
        <v>100</v>
      </c>
      <c r="D49" s="54">
        <v>355</v>
      </c>
      <c r="E49" s="55">
        <f t="shared" si="2"/>
        <v>255</v>
      </c>
    </row>
    <row r="50" s="39" customFormat="1" ht="20.25" customHeight="1" spans="1:5">
      <c r="A50" s="52">
        <v>2296004</v>
      </c>
      <c r="B50" s="59" t="s">
        <v>164</v>
      </c>
      <c r="C50" s="54"/>
      <c r="D50" s="54"/>
      <c r="E50" s="55">
        <f t="shared" si="2"/>
        <v>0</v>
      </c>
    </row>
    <row r="51" s="39" customFormat="1" ht="20.25" customHeight="1" spans="1:5">
      <c r="A51" s="52">
        <v>2296005</v>
      </c>
      <c r="B51" s="59" t="s">
        <v>165</v>
      </c>
      <c r="C51" s="54">
        <v>1</v>
      </c>
      <c r="D51" s="54">
        <v>0</v>
      </c>
      <c r="E51" s="55">
        <f t="shared" si="2"/>
        <v>-1</v>
      </c>
    </row>
    <row r="52" s="39" customFormat="1" ht="20.25" customHeight="1" spans="1:5">
      <c r="A52" s="52">
        <v>2296006</v>
      </c>
      <c r="B52" s="59" t="s">
        <v>166</v>
      </c>
      <c r="C52" s="54">
        <v>100</v>
      </c>
      <c r="D52" s="54">
        <v>58</v>
      </c>
      <c r="E52" s="55">
        <f t="shared" si="2"/>
        <v>-42</v>
      </c>
    </row>
    <row r="53" s="39" customFormat="1" ht="20.25" customHeight="1" spans="1:5">
      <c r="A53" s="52">
        <v>2296013</v>
      </c>
      <c r="B53" s="59" t="s">
        <v>167</v>
      </c>
      <c r="C53" s="54">
        <v>98</v>
      </c>
      <c r="D53" s="54">
        <v>0</v>
      </c>
      <c r="E53" s="55">
        <f t="shared" si="2"/>
        <v>-98</v>
      </c>
    </row>
    <row r="54" s="39" customFormat="1" ht="20.25" customHeight="1" spans="1:5">
      <c r="A54" s="52">
        <v>232</v>
      </c>
      <c r="B54" s="61" t="s">
        <v>168</v>
      </c>
      <c r="C54" s="54">
        <f>C55</f>
        <v>9227</v>
      </c>
      <c r="D54" s="54">
        <f>D55</f>
        <v>10186</v>
      </c>
      <c r="E54" s="55">
        <f t="shared" si="2"/>
        <v>959</v>
      </c>
    </row>
    <row r="55" s="39" customFormat="1" ht="20.25" customHeight="1" spans="1:5">
      <c r="A55" s="52">
        <v>23204</v>
      </c>
      <c r="B55" s="61" t="s">
        <v>169</v>
      </c>
      <c r="C55" s="54">
        <v>9227</v>
      </c>
      <c r="D55" s="54">
        <f>D56+D57</f>
        <v>10186</v>
      </c>
      <c r="E55" s="55">
        <f t="shared" si="2"/>
        <v>959</v>
      </c>
    </row>
    <row r="56" s="39" customFormat="1" ht="20.25" customHeight="1" spans="1:5">
      <c r="A56" s="52">
        <v>2320411</v>
      </c>
      <c r="B56" s="61" t="s">
        <v>170</v>
      </c>
      <c r="C56" s="54"/>
      <c r="D56" s="54">
        <v>1572</v>
      </c>
      <c r="E56" s="55">
        <f t="shared" si="2"/>
        <v>1572</v>
      </c>
    </row>
    <row r="57" s="39" customFormat="1" ht="20.25" customHeight="1" spans="1:5">
      <c r="A57" s="52">
        <v>2320498</v>
      </c>
      <c r="B57" s="59" t="s">
        <v>171</v>
      </c>
      <c r="C57" s="54">
        <v>9227</v>
      </c>
      <c r="D57" s="54">
        <v>8614</v>
      </c>
      <c r="E57" s="55">
        <f t="shared" si="2"/>
        <v>-613</v>
      </c>
    </row>
    <row r="58" s="39" customFormat="1" ht="20.25" customHeight="1" spans="1:5">
      <c r="A58" s="52">
        <v>233</v>
      </c>
      <c r="B58" s="61" t="s">
        <v>172</v>
      </c>
      <c r="C58" s="54">
        <f>C59</f>
        <v>40</v>
      </c>
      <c r="D58" s="54">
        <f>D59</f>
        <v>67</v>
      </c>
      <c r="E58" s="55">
        <f t="shared" si="2"/>
        <v>27</v>
      </c>
    </row>
    <row r="59" s="39" customFormat="1" ht="20.25" customHeight="1" spans="1:5">
      <c r="A59" s="52">
        <v>23304</v>
      </c>
      <c r="B59" s="61" t="s">
        <v>173</v>
      </c>
      <c r="C59" s="54">
        <v>40</v>
      </c>
      <c r="D59" s="54">
        <f>D60+D62+D63+D61</f>
        <v>67</v>
      </c>
      <c r="E59" s="55">
        <f t="shared" si="2"/>
        <v>27</v>
      </c>
    </row>
    <row r="60" s="39" customFormat="1" ht="20.25" customHeight="1" spans="1:5">
      <c r="A60" s="52">
        <v>2330411</v>
      </c>
      <c r="B60" s="59" t="s">
        <v>174</v>
      </c>
      <c r="C60" s="54"/>
      <c r="D60" s="54">
        <v>13</v>
      </c>
      <c r="E60" s="55">
        <f t="shared" si="2"/>
        <v>13</v>
      </c>
    </row>
    <row r="61" s="39" customFormat="1" ht="20.25" customHeight="1" spans="1:5">
      <c r="A61" s="52">
        <v>2330431</v>
      </c>
      <c r="B61" s="59" t="s">
        <v>175</v>
      </c>
      <c r="C61" s="54"/>
      <c r="D61" s="54"/>
      <c r="E61" s="55">
        <f t="shared" si="2"/>
        <v>0</v>
      </c>
    </row>
    <row r="62" s="39" customFormat="1" ht="20.25" customHeight="1" spans="1:5">
      <c r="A62" s="62">
        <v>2330498</v>
      </c>
      <c r="B62" s="63" t="s">
        <v>176</v>
      </c>
      <c r="C62" s="54">
        <v>30</v>
      </c>
      <c r="D62" s="54">
        <v>44</v>
      </c>
      <c r="E62" s="55">
        <f t="shared" si="2"/>
        <v>14</v>
      </c>
    </row>
    <row r="63" s="39" customFormat="1" ht="20.25" customHeight="1" spans="1:5">
      <c r="A63" s="62">
        <v>2330499</v>
      </c>
      <c r="B63" s="64" t="s">
        <v>177</v>
      </c>
      <c r="C63" s="54">
        <v>10</v>
      </c>
      <c r="D63" s="54">
        <v>10</v>
      </c>
      <c r="E63" s="55">
        <f t="shared" si="2"/>
        <v>0</v>
      </c>
    </row>
    <row r="64" s="39" customFormat="1" ht="20.25" customHeight="1" spans="1:5">
      <c r="A64" s="52">
        <v>234</v>
      </c>
      <c r="B64" s="61" t="s">
        <v>178</v>
      </c>
      <c r="C64" s="54"/>
      <c r="D64" s="54"/>
      <c r="E64" s="55">
        <f t="shared" si="2"/>
        <v>0</v>
      </c>
    </row>
    <row r="65" s="39" customFormat="1" ht="20.25" customHeight="1" spans="1:5">
      <c r="A65" s="52"/>
      <c r="B65" s="65" t="s">
        <v>179</v>
      </c>
      <c r="C65" s="65">
        <f>SUM(C5,C31,C8,C36,C39,C42,C54,C58)</f>
        <v>73857</v>
      </c>
      <c r="D65" s="65">
        <f>SUM(D5,D31,D8,D36,D39,D42,D54,D58)</f>
        <v>166812</v>
      </c>
      <c r="E65" s="54">
        <f>SUM(E5,E31,E8,E36,E39,E42,E54,E58)</f>
        <v>92955</v>
      </c>
    </row>
    <row r="66" s="39" customFormat="1" ht="20.25" customHeight="1" spans="1:5">
      <c r="A66" s="52">
        <v>230</v>
      </c>
      <c r="B66" s="66" t="s">
        <v>180</v>
      </c>
      <c r="C66" s="54">
        <f>C67</f>
        <v>418</v>
      </c>
      <c r="D66" s="54">
        <f>D67</f>
        <v>34121</v>
      </c>
      <c r="E66" s="54">
        <f>E67</f>
        <v>33703</v>
      </c>
    </row>
    <row r="67" s="39" customFormat="1" ht="20.25" customHeight="1" spans="1:5">
      <c r="A67" s="52">
        <v>23009</v>
      </c>
      <c r="B67" s="61" t="s">
        <v>181</v>
      </c>
      <c r="C67" s="54">
        <f>SUM(C68)</f>
        <v>418</v>
      </c>
      <c r="D67" s="54">
        <f>SUM(D68)</f>
        <v>34121</v>
      </c>
      <c r="E67" s="55">
        <f t="shared" si="2"/>
        <v>33703</v>
      </c>
    </row>
    <row r="68" s="39" customFormat="1" ht="20.25" customHeight="1" spans="1:5">
      <c r="A68" s="52">
        <v>2300902</v>
      </c>
      <c r="B68" s="61" t="s">
        <v>182</v>
      </c>
      <c r="C68" s="54">
        <v>418</v>
      </c>
      <c r="D68" s="54">
        <v>34121</v>
      </c>
      <c r="E68" s="55">
        <f t="shared" si="2"/>
        <v>33703</v>
      </c>
    </row>
    <row r="69" s="39" customFormat="1" ht="20.25" customHeight="1" spans="1:5">
      <c r="A69" s="52">
        <v>231</v>
      </c>
      <c r="B69" s="66" t="s">
        <v>183</v>
      </c>
      <c r="C69" s="54">
        <f>SUM(C70)</f>
        <v>13720</v>
      </c>
      <c r="D69" s="54">
        <f>D70</f>
        <v>29470</v>
      </c>
      <c r="E69" s="55">
        <f t="shared" si="2"/>
        <v>15750</v>
      </c>
    </row>
    <row r="70" s="39" customFormat="1" ht="20.25" customHeight="1" spans="1:5">
      <c r="A70" s="52">
        <v>23104</v>
      </c>
      <c r="B70" s="61" t="s">
        <v>184</v>
      </c>
      <c r="C70" s="54">
        <v>13720</v>
      </c>
      <c r="D70" s="54">
        <f>D71+D72</f>
        <v>29470</v>
      </c>
      <c r="E70" s="55">
        <f t="shared" si="2"/>
        <v>15750</v>
      </c>
    </row>
    <row r="71" s="39" customFormat="1" ht="20.25" customHeight="1" spans="1:5">
      <c r="A71" s="52">
        <v>2310498</v>
      </c>
      <c r="B71" s="61" t="s">
        <v>185</v>
      </c>
      <c r="C71" s="54">
        <v>13720</v>
      </c>
      <c r="D71" s="54">
        <v>13720</v>
      </c>
      <c r="E71" s="55">
        <f t="shared" si="2"/>
        <v>0</v>
      </c>
    </row>
    <row r="72" s="39" customFormat="1" ht="20.25" customHeight="1" spans="1:5">
      <c r="A72" s="52">
        <v>2310499</v>
      </c>
      <c r="B72" s="61" t="s">
        <v>186</v>
      </c>
      <c r="C72" s="54"/>
      <c r="D72" s="54">
        <v>15750</v>
      </c>
      <c r="E72" s="55">
        <f t="shared" si="2"/>
        <v>15750</v>
      </c>
    </row>
    <row r="73" s="39" customFormat="1" ht="20.25" customHeight="1" spans="1:5">
      <c r="A73" s="52"/>
      <c r="B73" s="65" t="s">
        <v>74</v>
      </c>
      <c r="C73" s="65">
        <f>SUM(C65,C66,C69)</f>
        <v>87995</v>
      </c>
      <c r="D73" s="65">
        <f>SUM(D65,D66,D69)</f>
        <v>230403</v>
      </c>
      <c r="E73" s="55">
        <f t="shared" si="2"/>
        <v>142408</v>
      </c>
    </row>
    <row r="74" s="39" customFormat="1" ht="20.25" customHeight="1" spans="2:5">
      <c r="B74" s="67"/>
      <c r="C74" s="68"/>
      <c r="D74" s="68"/>
      <c r="E74" s="38"/>
    </row>
    <row r="75" s="39" customFormat="1" ht="15" spans="2:5">
      <c r="B75" s="67"/>
      <c r="C75" s="68"/>
      <c r="D75" s="68"/>
      <c r="E75" s="38"/>
    </row>
    <row r="76" s="39" customFormat="1" ht="15" spans="2:5">
      <c r="B76" s="67"/>
      <c r="C76" s="68"/>
      <c r="D76" s="68"/>
      <c r="E76" s="38"/>
    </row>
    <row r="77" s="39" customFormat="1" ht="15" spans="2:5">
      <c r="B77" s="67"/>
      <c r="C77" s="68"/>
      <c r="D77" s="68"/>
      <c r="E77" s="38"/>
    </row>
    <row r="78" s="39" customFormat="1" ht="15" spans="2:5">
      <c r="B78" s="67"/>
      <c r="C78" s="68"/>
      <c r="D78" s="68"/>
      <c r="E78" s="38"/>
    </row>
    <row r="79" s="39" customFormat="1" ht="15" spans="2:5">
      <c r="B79" s="67"/>
      <c r="C79" s="68"/>
      <c r="D79" s="68"/>
      <c r="E79" s="38"/>
    </row>
    <row r="80" s="39" customFormat="1" ht="15" spans="2:5">
      <c r="B80" s="67"/>
      <c r="C80" s="68"/>
      <c r="D80" s="68"/>
      <c r="E80" s="38"/>
    </row>
    <row r="81" s="39" customFormat="1" ht="15" spans="2:5">
      <c r="B81" s="67"/>
      <c r="C81" s="68"/>
      <c r="D81" s="68"/>
      <c r="E81" s="38"/>
    </row>
    <row r="82" s="39" customFormat="1" ht="15" spans="2:5">
      <c r="B82" s="67"/>
      <c r="C82" s="68"/>
      <c r="D82" s="68"/>
      <c r="E82" s="38"/>
    </row>
    <row r="83" s="39" customFormat="1" ht="15" spans="2:5">
      <c r="B83" s="67"/>
      <c r="C83" s="68"/>
      <c r="D83" s="68"/>
      <c r="E83" s="38"/>
    </row>
    <row r="84" s="39" customFormat="1" ht="15" spans="2:5">
      <c r="B84" s="67"/>
      <c r="C84" s="68"/>
      <c r="D84" s="68"/>
      <c r="E84" s="38"/>
    </row>
    <row r="85" s="39" customFormat="1" ht="15" spans="2:5">
      <c r="B85" s="67"/>
      <c r="C85" s="68"/>
      <c r="D85" s="68"/>
      <c r="E85" s="38"/>
    </row>
    <row r="86" s="39" customFormat="1" ht="15" spans="2:5">
      <c r="B86" s="67"/>
      <c r="C86" s="68"/>
      <c r="D86" s="68"/>
      <c r="E86" s="38"/>
    </row>
    <row r="87" s="39" customFormat="1" ht="15" spans="2:5">
      <c r="B87" s="67"/>
      <c r="C87" s="68"/>
      <c r="D87" s="68"/>
      <c r="E87" s="38"/>
    </row>
    <row r="88" s="39" customFormat="1" ht="15" spans="2:5">
      <c r="B88" s="67"/>
      <c r="C88" s="68"/>
      <c r="D88" s="68"/>
      <c r="E88" s="38"/>
    </row>
    <row r="89" s="39" customFormat="1" ht="15" spans="2:5">
      <c r="B89" s="67"/>
      <c r="C89" s="68"/>
      <c r="D89" s="68"/>
      <c r="E89" s="38"/>
    </row>
    <row r="90" s="39" customFormat="1" ht="15" spans="2:5">
      <c r="B90" s="67"/>
      <c r="C90" s="68"/>
      <c r="D90" s="68"/>
      <c r="E90" s="38"/>
    </row>
    <row r="91" s="39" customFormat="1" ht="15" spans="2:5">
      <c r="B91" s="67"/>
      <c r="C91" s="68"/>
      <c r="D91" s="68"/>
      <c r="E91" s="38"/>
    </row>
    <row r="92" s="39" customFormat="1" ht="15" spans="2:5">
      <c r="B92" s="67"/>
      <c r="C92" s="68"/>
      <c r="D92" s="68"/>
      <c r="E92" s="38"/>
    </row>
    <row r="93" s="39" customFormat="1" ht="15" spans="2:5">
      <c r="B93" s="67"/>
      <c r="C93" s="68"/>
      <c r="D93" s="68"/>
      <c r="E93" s="38"/>
    </row>
    <row r="94" s="39" customFormat="1" ht="15" spans="2:5">
      <c r="B94" s="67"/>
      <c r="C94" s="68"/>
      <c r="D94" s="68"/>
      <c r="E94" s="38"/>
    </row>
    <row r="95" s="39" customFormat="1" ht="15" spans="2:5">
      <c r="B95" s="67"/>
      <c r="C95" s="68"/>
      <c r="D95" s="68"/>
      <c r="E95" s="38"/>
    </row>
    <row r="96" s="39" customFormat="1" ht="15" spans="2:5">
      <c r="B96" s="67"/>
      <c r="C96" s="68"/>
      <c r="D96" s="68"/>
      <c r="E96" s="38"/>
    </row>
    <row r="97" s="39" customFormat="1" ht="15" spans="2:5">
      <c r="B97" s="67"/>
      <c r="C97" s="68"/>
      <c r="D97" s="68"/>
      <c r="E97" s="38"/>
    </row>
    <row r="98" s="39" customFormat="1" ht="15" spans="2:5">
      <c r="B98" s="67"/>
      <c r="C98" s="68"/>
      <c r="D98" s="68"/>
      <c r="E98" s="38"/>
    </row>
    <row r="99" s="39" customFormat="1" ht="15" spans="2:5">
      <c r="B99" s="67"/>
      <c r="C99" s="68"/>
      <c r="D99" s="68"/>
      <c r="E99" s="38"/>
    </row>
    <row r="100" s="39" customFormat="1" ht="15" spans="2:5">
      <c r="B100" s="67"/>
      <c r="C100" s="68"/>
      <c r="D100" s="68"/>
      <c r="E100" s="38"/>
    </row>
    <row r="101" s="39" customFormat="1" ht="15" spans="2:5">
      <c r="B101" s="67"/>
      <c r="C101" s="68"/>
      <c r="D101" s="68"/>
      <c r="E101" s="38"/>
    </row>
    <row r="102" s="39" customFormat="1" ht="15" spans="2:5">
      <c r="B102" s="67"/>
      <c r="C102" s="68"/>
      <c r="D102" s="68"/>
      <c r="E102" s="38"/>
    </row>
    <row r="103" s="39" customFormat="1" ht="15" spans="2:5">
      <c r="B103" s="67"/>
      <c r="C103" s="68"/>
      <c r="D103" s="68"/>
      <c r="E103" s="38"/>
    </row>
    <row r="104" s="39" customFormat="1" ht="15" spans="2:5">
      <c r="B104" s="67"/>
      <c r="C104" s="68"/>
      <c r="D104" s="68"/>
      <c r="E104" s="38"/>
    </row>
    <row r="105" s="39" customFormat="1" ht="15" spans="2:5">
      <c r="B105" s="67"/>
      <c r="C105" s="68"/>
      <c r="D105" s="68"/>
      <c r="E105" s="38"/>
    </row>
    <row r="106" s="39" customFormat="1" ht="15" spans="2:5">
      <c r="B106" s="67"/>
      <c r="C106" s="68"/>
      <c r="D106" s="68"/>
      <c r="E106" s="38"/>
    </row>
    <row r="107" s="39" customFormat="1" ht="15" spans="2:5">
      <c r="B107" s="67"/>
      <c r="C107" s="68"/>
      <c r="D107" s="68"/>
      <c r="E107" s="38"/>
    </row>
    <row r="108" s="39" customFormat="1" ht="15" spans="2:5">
      <c r="B108" s="67"/>
      <c r="C108" s="68"/>
      <c r="D108" s="68"/>
      <c r="E108" s="38"/>
    </row>
    <row r="109" s="39" customFormat="1" ht="15" spans="2:5">
      <c r="B109" s="67"/>
      <c r="C109" s="68"/>
      <c r="D109" s="68"/>
      <c r="E109" s="38"/>
    </row>
    <row r="110" s="39" customFormat="1" ht="15" spans="2:5">
      <c r="B110" s="67"/>
      <c r="C110" s="68"/>
      <c r="D110" s="68"/>
      <c r="E110" s="38"/>
    </row>
    <row r="111" s="39" customFormat="1" ht="15" spans="2:5">
      <c r="B111" s="67"/>
      <c r="C111" s="68"/>
      <c r="D111" s="68"/>
      <c r="E111" s="38"/>
    </row>
    <row r="112" s="39" customFormat="1" ht="15" spans="2:5">
      <c r="B112" s="67"/>
      <c r="C112" s="68"/>
      <c r="D112" s="68"/>
      <c r="E112" s="38"/>
    </row>
    <row r="113" s="39" customFormat="1" ht="15" spans="2:5">
      <c r="B113" s="67"/>
      <c r="C113" s="68"/>
      <c r="D113" s="68"/>
      <c r="E113" s="38"/>
    </row>
    <row r="114" s="39" customFormat="1" ht="15" spans="2:5">
      <c r="B114" s="67"/>
      <c r="C114" s="68"/>
      <c r="D114" s="68"/>
      <c r="E114" s="38"/>
    </row>
    <row r="115" s="39" customFormat="1" ht="15" spans="2:5">
      <c r="B115" s="67"/>
      <c r="C115" s="68"/>
      <c r="D115" s="68"/>
      <c r="E115" s="38"/>
    </row>
    <row r="116" s="39" customFormat="1" ht="15" spans="2:5">
      <c r="B116" s="67"/>
      <c r="C116" s="68"/>
      <c r="D116" s="68"/>
      <c r="E116" s="38"/>
    </row>
    <row r="117" s="39" customFormat="1" ht="15" spans="2:5">
      <c r="B117" s="67"/>
      <c r="C117" s="68"/>
      <c r="D117" s="68"/>
      <c r="E117" s="38"/>
    </row>
    <row r="118" s="39" customFormat="1" ht="15" spans="2:5">
      <c r="B118" s="67"/>
      <c r="C118" s="68"/>
      <c r="D118" s="68"/>
      <c r="E118" s="38"/>
    </row>
    <row r="119" s="39" customFormat="1" ht="15" spans="2:5">
      <c r="B119" s="67"/>
      <c r="C119" s="68"/>
      <c r="D119" s="68"/>
      <c r="E119" s="38"/>
    </row>
    <row r="120" s="39" customFormat="1" ht="15" spans="2:5">
      <c r="B120" s="67"/>
      <c r="C120" s="68"/>
      <c r="D120" s="68"/>
      <c r="E120" s="38"/>
    </row>
    <row r="121" s="39" customFormat="1" ht="15" spans="2:5">
      <c r="B121" s="67"/>
      <c r="C121" s="68"/>
      <c r="D121" s="68"/>
      <c r="E121" s="38"/>
    </row>
    <row r="122" s="39" customFormat="1" ht="15" spans="2:5">
      <c r="B122" s="67"/>
      <c r="C122" s="68"/>
      <c r="D122" s="68"/>
      <c r="E122" s="38"/>
    </row>
    <row r="123" s="39" customFormat="1" ht="15" spans="2:5">
      <c r="B123" s="67"/>
      <c r="C123" s="68"/>
      <c r="D123" s="68"/>
      <c r="E123" s="38"/>
    </row>
    <row r="124" s="39" customFormat="1" ht="15" spans="2:5">
      <c r="B124" s="67"/>
      <c r="C124" s="68"/>
      <c r="D124" s="68"/>
      <c r="E124" s="38"/>
    </row>
    <row r="125" s="39" customFormat="1" ht="15" spans="2:5">
      <c r="B125" s="67"/>
      <c r="C125" s="68"/>
      <c r="D125" s="68"/>
      <c r="E125" s="38"/>
    </row>
    <row r="126" s="39" customFormat="1" ht="15" spans="2:5">
      <c r="B126" s="67"/>
      <c r="C126" s="68"/>
      <c r="D126" s="68"/>
      <c r="E126" s="38"/>
    </row>
    <row r="127" s="39" customFormat="1" ht="15" spans="2:5">
      <c r="B127" s="67"/>
      <c r="C127" s="68"/>
      <c r="D127" s="68"/>
      <c r="E127" s="38"/>
    </row>
    <row r="128" s="39" customFormat="1" ht="15" spans="2:5">
      <c r="B128" s="67"/>
      <c r="C128" s="68"/>
      <c r="D128" s="68"/>
      <c r="E128" s="38"/>
    </row>
    <row r="129" s="39" customFormat="1" ht="15" spans="2:5">
      <c r="B129" s="67"/>
      <c r="C129" s="68"/>
      <c r="D129" s="68"/>
      <c r="E129" s="38"/>
    </row>
    <row r="130" s="39" customFormat="1" ht="15" spans="2:5">
      <c r="B130" s="67"/>
      <c r="C130" s="68"/>
      <c r="D130" s="68"/>
      <c r="E130" s="38"/>
    </row>
    <row r="131" s="39" customFormat="1" ht="15" spans="2:5">
      <c r="B131" s="67"/>
      <c r="C131" s="68"/>
      <c r="D131" s="68"/>
      <c r="E131" s="38"/>
    </row>
    <row r="132" s="39" customFormat="1" ht="15" spans="2:5">
      <c r="B132" s="67"/>
      <c r="C132" s="68"/>
      <c r="D132" s="68"/>
      <c r="E132" s="38"/>
    </row>
    <row r="133" s="39" customFormat="1" ht="15" spans="2:5">
      <c r="B133" s="67"/>
      <c r="C133" s="68"/>
      <c r="D133" s="68"/>
      <c r="E133" s="38"/>
    </row>
    <row r="134" s="39" customFormat="1" ht="15" spans="2:5">
      <c r="B134" s="67"/>
      <c r="C134" s="68"/>
      <c r="D134" s="68"/>
      <c r="E134" s="38"/>
    </row>
    <row r="135" s="39" customFormat="1" ht="15" spans="2:5">
      <c r="B135" s="67"/>
      <c r="C135" s="68"/>
      <c r="D135" s="68"/>
      <c r="E135" s="38"/>
    </row>
    <row r="136" s="39" customFormat="1" ht="15" spans="2:5">
      <c r="B136" s="67"/>
      <c r="C136" s="68"/>
      <c r="D136" s="68"/>
      <c r="E136" s="38"/>
    </row>
    <row r="137" s="39" customFormat="1" ht="15" spans="2:5">
      <c r="B137" s="67"/>
      <c r="C137" s="68"/>
      <c r="D137" s="68"/>
      <c r="E137" s="38"/>
    </row>
    <row r="138" s="39" customFormat="1" ht="15" spans="2:5">
      <c r="B138" s="67"/>
      <c r="C138" s="68"/>
      <c r="D138" s="68"/>
      <c r="E138" s="38"/>
    </row>
    <row r="139" s="39" customFormat="1" ht="15" spans="2:5">
      <c r="B139" s="67"/>
      <c r="C139" s="68"/>
      <c r="D139" s="68"/>
      <c r="E139" s="38"/>
    </row>
    <row r="140" s="39" customFormat="1" ht="15" spans="2:5">
      <c r="B140" s="67"/>
      <c r="C140" s="68"/>
      <c r="D140" s="68"/>
      <c r="E140" s="38"/>
    </row>
    <row r="141" s="39" customFormat="1" ht="15" spans="2:5">
      <c r="B141" s="67"/>
      <c r="C141" s="68"/>
      <c r="D141" s="68"/>
      <c r="E141" s="38"/>
    </row>
    <row r="142" s="39" customFormat="1" ht="15" spans="2:5">
      <c r="B142" s="67"/>
      <c r="C142" s="68"/>
      <c r="D142" s="68"/>
      <c r="E142" s="38"/>
    </row>
    <row r="143" s="39" customFormat="1" ht="15" spans="2:5">
      <c r="B143" s="67"/>
      <c r="C143" s="68"/>
      <c r="D143" s="68"/>
      <c r="E143" s="38"/>
    </row>
    <row r="144" s="39" customFormat="1" ht="15" spans="2:5">
      <c r="B144" s="67"/>
      <c r="C144" s="68"/>
      <c r="D144" s="68"/>
      <c r="E144" s="38"/>
    </row>
    <row r="145" s="39" customFormat="1" ht="15" spans="2:5">
      <c r="B145" s="67"/>
      <c r="C145" s="68"/>
      <c r="D145" s="68"/>
      <c r="E145" s="38"/>
    </row>
    <row r="146" s="39" customFormat="1" ht="15" spans="2:5">
      <c r="B146" s="67"/>
      <c r="C146" s="68"/>
      <c r="D146" s="68"/>
      <c r="E146" s="38"/>
    </row>
    <row r="147" s="39" customFormat="1" ht="15" spans="2:5">
      <c r="B147" s="67"/>
      <c r="C147" s="68"/>
      <c r="D147" s="68"/>
      <c r="E147" s="38"/>
    </row>
    <row r="148" s="39" customFormat="1" ht="15" spans="2:5">
      <c r="B148" s="67"/>
      <c r="C148" s="68"/>
      <c r="D148" s="68"/>
      <c r="E148" s="38"/>
    </row>
    <row r="149" s="39" customFormat="1" ht="15" spans="2:5">
      <c r="B149" s="67"/>
      <c r="C149" s="68"/>
      <c r="D149" s="68"/>
      <c r="E149" s="38"/>
    </row>
    <row r="150" s="39" customFormat="1" ht="15" spans="2:5">
      <c r="B150" s="67"/>
      <c r="C150" s="68"/>
      <c r="D150" s="68"/>
      <c r="E150" s="38"/>
    </row>
    <row r="151" s="39" customFormat="1" ht="15" spans="2:5">
      <c r="B151" s="67"/>
      <c r="C151" s="68"/>
      <c r="D151" s="68"/>
      <c r="E151" s="38"/>
    </row>
    <row r="152" s="39" customFormat="1" ht="15" spans="2:5">
      <c r="B152" s="67"/>
      <c r="C152" s="68"/>
      <c r="D152" s="68"/>
      <c r="E152" s="38"/>
    </row>
    <row r="153" s="39" customFormat="1" ht="15" spans="2:5">
      <c r="B153" s="67"/>
      <c r="C153" s="68"/>
      <c r="D153" s="68"/>
      <c r="E153" s="38"/>
    </row>
  </sheetData>
  <mergeCells count="2">
    <mergeCell ref="A2:E2"/>
    <mergeCell ref="D3:E3"/>
  </mergeCells>
  <printOptions horizontalCentered="1"/>
  <pageMargins left="0.708661417322835" right="0.708661417322835" top="0.78740157480315" bottom="0.78740157480315" header="0.31496062992126" footer="0.708661417322835"/>
  <pageSetup paperSize="9" scale="89" firstPageNumber="82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showZeros="0" view="pageBreakPreview" zoomScaleNormal="100" workbookViewId="0">
      <selection activeCell="E7" sqref="E7:E8"/>
    </sheetView>
  </sheetViews>
  <sheetFormatPr defaultColWidth="10" defaultRowHeight="14.25" outlineLevelCol="4"/>
  <cols>
    <col min="1" max="1" width="17.25" style="5" customWidth="1"/>
    <col min="2" max="2" width="42.3833333333333" style="5" customWidth="1"/>
    <col min="3" max="5" width="12.6333333333333" style="5" customWidth="1"/>
    <col min="6" max="16384" width="10" style="5"/>
  </cols>
  <sheetData>
    <row r="1" s="23" customFormat="1" ht="19.15" customHeight="1" spans="1:5">
      <c r="A1" s="6" t="s">
        <v>187</v>
      </c>
      <c r="E1" s="25"/>
    </row>
    <row r="2" ht="60" customHeight="1" spans="1:5">
      <c r="A2" s="7" t="s">
        <v>188</v>
      </c>
      <c r="B2" s="7"/>
      <c r="C2" s="7"/>
      <c r="D2" s="7"/>
      <c r="E2" s="7"/>
    </row>
    <row r="3" s="3" customFormat="1" ht="23.25" customHeight="1" spans="4:5">
      <c r="D3" s="26" t="s">
        <v>2</v>
      </c>
      <c r="E3" s="26"/>
    </row>
    <row r="4" s="24" customFormat="1" ht="33" customHeight="1" spans="1:5">
      <c r="A4" s="10" t="s">
        <v>3</v>
      </c>
      <c r="B4" s="10" t="s">
        <v>4</v>
      </c>
      <c r="C4" s="10" t="s">
        <v>35</v>
      </c>
      <c r="D4" s="10" t="s">
        <v>189</v>
      </c>
      <c r="E4" s="12" t="s">
        <v>7</v>
      </c>
    </row>
    <row r="5" s="3" customFormat="1" ht="33" customHeight="1" spans="1:5">
      <c r="A5" s="13">
        <v>10306</v>
      </c>
      <c r="B5" s="14" t="s">
        <v>190</v>
      </c>
      <c r="C5" s="27">
        <f>SUM(C6)</f>
        <v>25000</v>
      </c>
      <c r="D5" s="27">
        <f>SUM(D6)</f>
        <v>25500</v>
      </c>
      <c r="E5" s="17">
        <f>D5-C5</f>
        <v>500</v>
      </c>
    </row>
    <row r="6" s="3" customFormat="1" ht="33" customHeight="1" spans="1:5">
      <c r="A6" s="13">
        <v>103060198</v>
      </c>
      <c r="B6" s="13" t="s">
        <v>191</v>
      </c>
      <c r="C6" s="28">
        <f>SUM(C7:C8)</f>
        <v>25000</v>
      </c>
      <c r="D6" s="28">
        <f>SUM(D7:D8)</f>
        <v>25500</v>
      </c>
      <c r="E6" s="17">
        <f t="shared" ref="E6:E14" si="0">D6-C6</f>
        <v>500</v>
      </c>
    </row>
    <row r="7" s="3" customFormat="1" ht="33" customHeight="1" spans="1:5">
      <c r="A7" s="29"/>
      <c r="B7" s="21" t="s">
        <v>192</v>
      </c>
      <c r="C7" s="22">
        <v>20000</v>
      </c>
      <c r="D7" s="28">
        <v>20500</v>
      </c>
      <c r="E7" s="17">
        <f t="shared" si="0"/>
        <v>500</v>
      </c>
    </row>
    <row r="8" s="3" customFormat="1" ht="33" customHeight="1" spans="1:5">
      <c r="A8" s="29"/>
      <c r="B8" s="21" t="s">
        <v>193</v>
      </c>
      <c r="C8" s="22">
        <v>5000</v>
      </c>
      <c r="D8" s="28">
        <v>5000</v>
      </c>
      <c r="E8" s="17">
        <f t="shared" si="0"/>
        <v>0</v>
      </c>
    </row>
    <row r="9" s="3" customFormat="1" ht="33" customHeight="1" spans="1:5">
      <c r="A9" s="30">
        <v>110</v>
      </c>
      <c r="B9" s="31" t="s">
        <v>92</v>
      </c>
      <c r="C9" s="27">
        <f>SUM(C10)</f>
        <v>6</v>
      </c>
      <c r="D9" s="27">
        <f>SUM(D10)</f>
        <v>45</v>
      </c>
      <c r="E9" s="17">
        <f t="shared" si="0"/>
        <v>39</v>
      </c>
    </row>
    <row r="10" s="3" customFormat="1" ht="33" customHeight="1" spans="1:5">
      <c r="A10" s="30">
        <v>11005</v>
      </c>
      <c r="B10" s="31" t="s">
        <v>194</v>
      </c>
      <c r="C10" s="28">
        <f>SUM(C11:C12)</f>
        <v>6</v>
      </c>
      <c r="D10" s="28">
        <f>SUM(D11:D12)</f>
        <v>45</v>
      </c>
      <c r="E10" s="17">
        <f t="shared" si="0"/>
        <v>39</v>
      </c>
    </row>
    <row r="11" s="3" customFormat="1" ht="33" customHeight="1" spans="1:5">
      <c r="A11" s="30">
        <v>1100501</v>
      </c>
      <c r="B11" s="32" t="s">
        <v>195</v>
      </c>
      <c r="C11" s="33">
        <v>6</v>
      </c>
      <c r="D11" s="34">
        <v>6</v>
      </c>
      <c r="E11" s="17">
        <f t="shared" si="0"/>
        <v>0</v>
      </c>
    </row>
    <row r="12" s="3" customFormat="1" ht="33" customHeight="1" spans="1:5">
      <c r="A12" s="30">
        <v>11008</v>
      </c>
      <c r="B12" s="14" t="s">
        <v>196</v>
      </c>
      <c r="C12" s="17"/>
      <c r="D12" s="28">
        <f>D13</f>
        <v>39</v>
      </c>
      <c r="E12" s="17">
        <f t="shared" si="0"/>
        <v>39</v>
      </c>
    </row>
    <row r="13" s="3" customFormat="1" ht="33" customHeight="1" spans="1:5">
      <c r="A13" s="30">
        <v>1100804</v>
      </c>
      <c r="B13" s="13" t="s">
        <v>197</v>
      </c>
      <c r="C13" s="17"/>
      <c r="D13" s="28">
        <v>39</v>
      </c>
      <c r="E13" s="17">
        <f t="shared" si="0"/>
        <v>39</v>
      </c>
    </row>
    <row r="14" s="3" customFormat="1" ht="33" customHeight="1" spans="1:5">
      <c r="A14" s="35"/>
      <c r="B14" s="36" t="s">
        <v>114</v>
      </c>
      <c r="C14" s="27">
        <f>SUM(C5,C9)</f>
        <v>25006</v>
      </c>
      <c r="D14" s="27">
        <f>SUM(D5,D9)</f>
        <v>25545</v>
      </c>
      <c r="E14" s="17">
        <f t="shared" si="0"/>
        <v>539</v>
      </c>
    </row>
  </sheetData>
  <mergeCells count="2">
    <mergeCell ref="A2:E2"/>
    <mergeCell ref="D3:E3"/>
  </mergeCells>
  <printOptions horizontalCentered="1"/>
  <pageMargins left="0.748031496062992" right="0.748031496062992" top="0.984251968503937" bottom="0.78740157480315" header="0.511811023622047" footer="0.511811023622047"/>
  <pageSetup paperSize="9" scale="9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Zeros="0" tabSelected="1" view="pageBreakPreview" zoomScaleNormal="100" workbookViewId="0">
      <selection activeCell="B5" sqref="B5"/>
    </sheetView>
  </sheetViews>
  <sheetFormatPr defaultColWidth="10" defaultRowHeight="14.25" outlineLevelCol="4"/>
  <cols>
    <col min="1" max="1" width="16.25" style="5" customWidth="1"/>
    <col min="2" max="2" width="44.8833333333333" style="5" customWidth="1"/>
    <col min="3" max="5" width="13.3833333333333" style="5" customWidth="1"/>
    <col min="6" max="16384" width="10" style="5"/>
  </cols>
  <sheetData>
    <row r="1" s="1" customFormat="1" ht="30.95" customHeight="1" spans="1:1">
      <c r="A1" s="6" t="s">
        <v>198</v>
      </c>
    </row>
    <row r="2" s="2" customFormat="1" ht="72.75" customHeight="1" spans="1:5">
      <c r="A2" s="7" t="s">
        <v>199</v>
      </c>
      <c r="B2" s="7"/>
      <c r="C2" s="7"/>
      <c r="D2" s="7"/>
      <c r="E2" s="7"/>
    </row>
    <row r="3" s="3" customFormat="1" ht="26.25" customHeight="1" spans="2:5">
      <c r="B3" s="8"/>
      <c r="C3" s="8"/>
      <c r="D3" s="9" t="s">
        <v>2</v>
      </c>
      <c r="E3" s="9"/>
    </row>
    <row r="4" s="4" customFormat="1" ht="33" customHeight="1" spans="1:5">
      <c r="A4" s="10" t="s">
        <v>3</v>
      </c>
      <c r="B4" s="11" t="s">
        <v>4</v>
      </c>
      <c r="C4" s="10" t="s">
        <v>35</v>
      </c>
      <c r="D4" s="10" t="s">
        <v>189</v>
      </c>
      <c r="E4" s="12" t="s">
        <v>7</v>
      </c>
    </row>
    <row r="5" s="3" customFormat="1" ht="33" customHeight="1" spans="1:5">
      <c r="A5" s="13">
        <v>223</v>
      </c>
      <c r="B5" s="14" t="s">
        <v>200</v>
      </c>
      <c r="C5" s="15">
        <f>SUM(C6,C8)</f>
        <v>6</v>
      </c>
      <c r="D5" s="15">
        <f>SUM(D6,D8)</f>
        <v>340</v>
      </c>
      <c r="E5" s="16">
        <f>D5-C5</f>
        <v>334</v>
      </c>
    </row>
    <row r="6" s="3" customFormat="1" ht="33" customHeight="1" spans="1:5">
      <c r="A6" s="13">
        <v>22302</v>
      </c>
      <c r="B6" s="13" t="s">
        <v>201</v>
      </c>
      <c r="C6" s="17"/>
      <c r="D6" s="16">
        <v>300</v>
      </c>
      <c r="E6" s="16">
        <f t="shared" ref="E6:E15" si="0">D6-C6</f>
        <v>300</v>
      </c>
    </row>
    <row r="7" s="3" customFormat="1" ht="33" customHeight="1" spans="1:5">
      <c r="A7" s="13">
        <v>2230299</v>
      </c>
      <c r="B7" s="13" t="s">
        <v>202</v>
      </c>
      <c r="C7" s="17"/>
      <c r="D7" s="16">
        <v>300</v>
      </c>
      <c r="E7" s="16">
        <f t="shared" si="0"/>
        <v>300</v>
      </c>
    </row>
    <row r="8" s="3" customFormat="1" ht="33" customHeight="1" spans="1:5">
      <c r="A8" s="13">
        <v>22399</v>
      </c>
      <c r="B8" s="13" t="s">
        <v>203</v>
      </c>
      <c r="C8" s="16">
        <f>SUM(C9)</f>
        <v>6</v>
      </c>
      <c r="D8" s="16">
        <f>SUM(D9)</f>
        <v>40</v>
      </c>
      <c r="E8" s="16">
        <f t="shared" si="0"/>
        <v>34</v>
      </c>
    </row>
    <row r="9" s="3" customFormat="1" ht="33" customHeight="1" spans="1:5">
      <c r="A9" s="13">
        <v>2239999</v>
      </c>
      <c r="B9" s="13" t="s">
        <v>204</v>
      </c>
      <c r="C9" s="17">
        <v>6</v>
      </c>
      <c r="D9" s="16">
        <v>40</v>
      </c>
      <c r="E9" s="16">
        <f t="shared" si="0"/>
        <v>34</v>
      </c>
    </row>
    <row r="10" ht="33" customHeight="1" spans="1:5">
      <c r="A10" s="18">
        <v>230</v>
      </c>
      <c r="B10" s="19" t="s">
        <v>180</v>
      </c>
      <c r="C10" s="20">
        <f>SUM(C11,C13)</f>
        <v>25000</v>
      </c>
      <c r="D10" s="20">
        <f>SUM(D11,D13)</f>
        <v>25205</v>
      </c>
      <c r="E10" s="16">
        <f t="shared" si="0"/>
        <v>205</v>
      </c>
    </row>
    <row r="11" ht="33" customHeight="1" spans="1:5">
      <c r="A11" s="18">
        <v>23008</v>
      </c>
      <c r="B11" s="21" t="s">
        <v>205</v>
      </c>
      <c r="C11" s="22">
        <v>25000</v>
      </c>
      <c r="D11" s="22">
        <v>25000</v>
      </c>
      <c r="E11" s="16">
        <f t="shared" si="0"/>
        <v>0</v>
      </c>
    </row>
    <row r="12" ht="33" customHeight="1" spans="1:5">
      <c r="A12" s="18">
        <v>2300803</v>
      </c>
      <c r="B12" s="21" t="s">
        <v>206</v>
      </c>
      <c r="C12" s="22">
        <v>25000</v>
      </c>
      <c r="D12" s="22">
        <v>25000</v>
      </c>
      <c r="E12" s="16">
        <f t="shared" si="0"/>
        <v>0</v>
      </c>
    </row>
    <row r="13" ht="33" customHeight="1" spans="1:5">
      <c r="A13" s="18">
        <v>23009</v>
      </c>
      <c r="B13" s="21" t="s">
        <v>207</v>
      </c>
      <c r="C13" s="22"/>
      <c r="D13" s="22">
        <f>D14</f>
        <v>205</v>
      </c>
      <c r="E13" s="16">
        <f t="shared" si="0"/>
        <v>205</v>
      </c>
    </row>
    <row r="14" ht="33" customHeight="1" spans="1:5">
      <c r="A14" s="18">
        <v>2300918</v>
      </c>
      <c r="B14" s="21" t="s">
        <v>208</v>
      </c>
      <c r="C14" s="22"/>
      <c r="D14" s="22">
        <v>205</v>
      </c>
      <c r="E14" s="16">
        <f t="shared" si="0"/>
        <v>205</v>
      </c>
    </row>
    <row r="15" ht="33" customHeight="1" spans="1:5">
      <c r="A15" s="21"/>
      <c r="B15" s="20" t="s">
        <v>74</v>
      </c>
      <c r="C15" s="20">
        <f>SUM(C5,C10)</f>
        <v>25006</v>
      </c>
      <c r="D15" s="20">
        <f>SUM(D5,D10)</f>
        <v>25545</v>
      </c>
      <c r="E15" s="16">
        <f t="shared" si="0"/>
        <v>539</v>
      </c>
    </row>
  </sheetData>
  <mergeCells count="2">
    <mergeCell ref="A2:E2"/>
    <mergeCell ref="D3:E3"/>
  </mergeCells>
  <printOptions horizontalCentered="1"/>
  <pageMargins left="0.748031496062992" right="0.748031496062992" top="0.78740157480315" bottom="0.590551181102362" header="0.511811023622047" footer="0.511811023622047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1、一般公共预算收入</vt:lpstr>
      <vt:lpstr>2、一般公共预算支出</vt:lpstr>
      <vt:lpstr>3、政府基金收入</vt:lpstr>
      <vt:lpstr>4、政府基金支出</vt:lpstr>
      <vt:lpstr>5、国有资本经营收入</vt:lpstr>
      <vt:lpstr>6、国有资本经营支出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2024-10-17T02:14:00Z</cp:lastPrinted>
  <dcterms:modified xsi:type="dcterms:W3CDTF">2025-04-27T07:30:43Z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4F36D99F299F474EAAAD4D5283E8E1A8_13</vt:lpwstr>
  </property>
</Properties>
</file>