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2025年随县政府网预算公开\"/>
    </mc:Choice>
  </mc:AlternateContent>
  <xr:revisionPtr revIDLastSave="0" documentId="13_ncr:1_{8503C3E1-5507-4C3D-BA9C-ED55BC0A4968}" xr6:coauthVersionLast="47" xr6:coauthVersionMax="47" xr10:uidLastSave="{00000000-0000-0000-0000-000000000000}"/>
  <bookViews>
    <workbookView xWindow="7965" yWindow="2220" windowWidth="16680" windowHeight="11715" tabRatio="913" firstSheet="5" activeTab="9" xr2:uid="{00000000-000D-0000-FFFF-FFFF00000000}"/>
  </bookViews>
  <sheets>
    <sheet name="1、一般公共预算收入" sheetId="4" r:id="rId1"/>
    <sheet name="2、一般公共预算支出执行表" sheetId="28" r:id="rId2"/>
    <sheet name="3、一般债务余额表" sheetId="27" r:id="rId3"/>
    <sheet name="4、政府基金收入" sheetId="19" r:id="rId4"/>
    <sheet name="5、政府性基金支出" sheetId="20" r:id="rId5"/>
    <sheet name="6、专项债务余额表" sheetId="8" r:id="rId6"/>
    <sheet name="7、社保基金收入表" sheetId="21" r:id="rId7"/>
    <sheet name="8、社保基金支出表" sheetId="22" r:id="rId8"/>
    <sheet name="9、国有资本经营收入" sheetId="12" r:id="rId9"/>
    <sheet name="10、国有资本经营支出" sheetId="25" r:id="rId10"/>
  </sheets>
  <definedNames>
    <definedName name="_xlnm._FilterDatabase" localSheetId="1" hidden="1">'2、一般公共预算支出执行表'!$A$5:$E$509</definedName>
    <definedName name="_xlnm._FilterDatabase" localSheetId="3" hidden="1">'4、政府基金收入'!$A$4:$IV$44</definedName>
    <definedName name="_xlnm._FilterDatabase" localSheetId="4" hidden="1">'5、政府性基金支出'!$A$4:$AB$75</definedName>
    <definedName name="_xlnm._FilterDatabase" localSheetId="6" hidden="1">'7、社保基金收入表'!$A$4:$E$18</definedName>
    <definedName name="_xlnm._FilterDatabase" localSheetId="7" hidden="1">'8、社保基金支出表'!$A$4:$E$13</definedName>
    <definedName name="_xlnm.Print_Area" localSheetId="1">'2、一般公共预算支出执行表'!$A$1:$C$509</definedName>
    <definedName name="_xlnm.Print_Area" localSheetId="3">'4、政府基金收入'!$A$1:$C$44</definedName>
    <definedName name="_xlnm.Print_Area" localSheetId="4">'5、政府性基金支出'!$A$1:$C$75</definedName>
    <definedName name="_xlnm.Print_Area" localSheetId="6">'7、社保基金收入表'!$A$1:$C$18</definedName>
    <definedName name="_xlnm.Print_Titles" localSheetId="0">'1、一般公共预算收入'!$4:$4</definedName>
    <definedName name="_xlnm.Print_Titles" localSheetId="1">'2、一般公共预算支出执行表'!$4:$4</definedName>
    <definedName name="_xlnm.Print_Titles" localSheetId="3">'4、政府基金收入'!$4:$4</definedName>
    <definedName name="_xlnm.Print_Titles" localSheetId="4">'5、政府性基金支出'!$4:$4</definedName>
    <definedName name="_xlnm.Print_Titles" localSheetId="6">'7、社保基金收入表'!$4:$4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5" l="1"/>
  <c r="C12" i="25"/>
  <c r="C10" i="25"/>
  <c r="C7" i="25"/>
  <c r="C6" i="25"/>
  <c r="C5" i="25"/>
  <c r="C13" i="12"/>
  <c r="C10" i="12"/>
  <c r="C6" i="12"/>
  <c r="C5" i="12"/>
  <c r="C11" i="22"/>
  <c r="C6" i="22"/>
  <c r="C5" i="22"/>
  <c r="C13" i="21"/>
  <c r="C6" i="21"/>
  <c r="C5" i="21"/>
  <c r="C75" i="20"/>
  <c r="C73" i="20"/>
  <c r="C72" i="20"/>
  <c r="C70" i="20"/>
  <c r="C69" i="20"/>
  <c r="C68" i="20"/>
  <c r="C62" i="20"/>
  <c r="C61" i="20"/>
  <c r="C59" i="20"/>
  <c r="C58" i="20"/>
  <c r="C51" i="20"/>
  <c r="C48" i="20"/>
  <c r="C47" i="20"/>
  <c r="C45" i="20"/>
  <c r="C44" i="20"/>
  <c r="C41" i="20"/>
  <c r="C39" i="20"/>
  <c r="C38" i="20"/>
  <c r="C36" i="20"/>
  <c r="C31" i="20"/>
  <c r="C18" i="20"/>
  <c r="C17" i="20"/>
  <c r="C15" i="20"/>
  <c r="C14" i="20"/>
  <c r="C44" i="19"/>
  <c r="C41" i="19"/>
  <c r="C36" i="19"/>
  <c r="C21" i="19"/>
  <c r="C20" i="19"/>
  <c r="C19" i="19"/>
  <c r="C6" i="19"/>
  <c r="C508" i="28"/>
  <c r="C506" i="28"/>
  <c r="C505" i="28"/>
  <c r="C503" i="28"/>
  <c r="C502" i="28"/>
  <c r="C500" i="28"/>
  <c r="C497" i="28"/>
  <c r="C494" i="28"/>
  <c r="C486" i="28"/>
  <c r="C485" i="28"/>
  <c r="C483" i="28"/>
  <c r="C482" i="28"/>
  <c r="C480" i="28"/>
  <c r="C477" i="28"/>
  <c r="C472" i="28"/>
  <c r="C471" i="28"/>
  <c r="C467" i="28"/>
  <c r="C458" i="28"/>
  <c r="C457" i="28"/>
  <c r="C455" i="28"/>
  <c r="C453" i="28"/>
  <c r="C451" i="28"/>
  <c r="C449" i="28"/>
  <c r="C448" i="28"/>
  <c r="C446" i="28"/>
  <c r="C444" i="28"/>
  <c r="C440" i="28"/>
  <c r="C439" i="28"/>
  <c r="C436" i="28"/>
  <c r="C434" i="28"/>
  <c r="C433" i="28"/>
  <c r="C431" i="28"/>
  <c r="C429" i="28"/>
  <c r="C420" i="28"/>
  <c r="C419" i="28"/>
  <c r="C416" i="28"/>
  <c r="C414" i="28"/>
  <c r="C411" i="28"/>
  <c r="C407" i="28"/>
  <c r="C399" i="28"/>
  <c r="C384" i="28"/>
  <c r="C372" i="28"/>
  <c r="C353" i="28"/>
  <c r="C352" i="28"/>
  <c r="C350" i="28"/>
  <c r="C348" i="28"/>
  <c r="C346" i="28"/>
  <c r="C343" i="28"/>
  <c r="C341" i="28"/>
  <c r="C335" i="28"/>
  <c r="C334" i="28"/>
  <c r="C332" i="28"/>
  <c r="C330" i="28"/>
  <c r="C328" i="28"/>
  <c r="C326" i="28"/>
  <c r="C323" i="28"/>
  <c r="C320" i="28"/>
  <c r="C319" i="28"/>
  <c r="C315" i="28"/>
  <c r="C313" i="28"/>
  <c r="C311" i="28"/>
  <c r="C308" i="28"/>
  <c r="C304" i="28"/>
  <c r="C301" i="28"/>
  <c r="C292" i="28"/>
  <c r="C289" i="28"/>
  <c r="C286" i="28"/>
  <c r="C282" i="28"/>
  <c r="C281" i="28"/>
  <c r="C279" i="28"/>
  <c r="C277" i="28"/>
  <c r="C274" i="28"/>
  <c r="C272" i="28"/>
  <c r="C270" i="28"/>
  <c r="C267" i="28"/>
  <c r="C264" i="28"/>
  <c r="C262" i="28"/>
  <c r="C260" i="28"/>
  <c r="C252" i="28"/>
  <c r="C245" i="28"/>
  <c r="C240" i="28"/>
  <c r="C233" i="28"/>
  <c r="C225" i="28"/>
  <c r="C218" i="28"/>
  <c r="C214" i="28"/>
  <c r="C205" i="28"/>
  <c r="C204" i="28"/>
  <c r="C202" i="28"/>
  <c r="C200" i="28"/>
  <c r="C197" i="28"/>
  <c r="C187" i="28"/>
  <c r="C186" i="28"/>
  <c r="C183" i="28"/>
  <c r="C181" i="28"/>
  <c r="C179" i="28"/>
  <c r="C177" i="28"/>
  <c r="C175" i="28"/>
  <c r="C171" i="28"/>
  <c r="C170" i="28"/>
  <c r="C168" i="28"/>
  <c r="C165" i="28"/>
  <c r="C163" i="28"/>
  <c r="C161" i="28"/>
  <c r="C159" i="28"/>
  <c r="C153" i="28"/>
  <c r="C149" i="28"/>
  <c r="C148" i="28"/>
  <c r="C145" i="28"/>
  <c r="C138" i="28"/>
  <c r="C134" i="28"/>
  <c r="C132" i="28"/>
  <c r="C127" i="28"/>
  <c r="C125" i="28"/>
  <c r="C124" i="28"/>
  <c r="C119" i="28"/>
  <c r="C118" i="28"/>
  <c r="C116" i="28"/>
  <c r="C113" i="28"/>
  <c r="C104" i="28"/>
  <c r="C99" i="28"/>
  <c r="C96" i="28"/>
  <c r="C92" i="28"/>
  <c r="C87" i="28"/>
  <c r="C83" i="28"/>
  <c r="C79" i="28"/>
  <c r="C74" i="28"/>
  <c r="C70" i="28"/>
  <c r="C67" i="28"/>
  <c r="C61" i="28"/>
  <c r="C58" i="28"/>
  <c r="C53" i="28"/>
  <c r="C48" i="28"/>
  <c r="C46" i="28"/>
  <c r="C37" i="28"/>
  <c r="C30" i="28"/>
  <c r="C26" i="28"/>
  <c r="C20" i="28"/>
  <c r="C15" i="28"/>
  <c r="C7" i="28"/>
  <c r="C6" i="28"/>
  <c r="C5" i="28"/>
  <c r="C38" i="4"/>
  <c r="C32" i="4"/>
  <c r="C23" i="4"/>
  <c r="C7" i="4"/>
  <c r="C6" i="4"/>
  <c r="C5" i="4"/>
</calcChain>
</file>

<file path=xl/sharedStrings.xml><?xml version="1.0" encoding="utf-8"?>
<sst xmlns="http://schemas.openxmlformats.org/spreadsheetml/2006/main" count="768" uniqueCount="640">
  <si>
    <t>附表1</t>
  </si>
  <si>
    <t>单位：万元</t>
  </si>
  <si>
    <t>科目编码</t>
  </si>
  <si>
    <t>科目名称</t>
  </si>
  <si>
    <t>金额</t>
  </si>
  <si>
    <t>一般预算收入合计</t>
  </si>
  <si>
    <t>一、全县一般公共预算收入</t>
  </si>
  <si>
    <t xml:space="preserve"> 税收收入</t>
  </si>
  <si>
    <t xml:space="preserve">   国内增值税（含改征增值税）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</si>
  <si>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</si>
  <si>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</si>
  <si>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</si>
  <si>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</si>
  <si>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</si>
  <si>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</si>
  <si>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</si>
  <si>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</si>
  <si>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</si>
  <si>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</si>
  <si>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</si>
  <si>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</si>
  <si>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</si>
  <si>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  其他税收收入</t>
  </si>
  <si>
    <t xml:space="preserve"> 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</si>
  <si>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</si>
  <si>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</si>
  <si>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</si>
  <si>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</si>
  <si>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</si>
  <si>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</si>
  <si>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</si>
  <si>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</si>
  <si>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二、转移性收入</t>
  </si>
  <si>
    <t xml:space="preserve">  返还性收入</t>
  </si>
  <si>
    <t xml:space="preserve">  一般性转移支付收入</t>
  </si>
  <si>
    <t xml:space="preserve">  专项转移支付收入</t>
  </si>
  <si>
    <t xml:space="preserve">  上年结转收入</t>
  </si>
  <si>
    <t xml:space="preserve">  调入资金</t>
  </si>
  <si>
    <t xml:space="preserve">  债务转贷收入</t>
  </si>
  <si>
    <t xml:space="preserve">  其中：新增债券</t>
  </si>
  <si>
    <t xml:space="preserve">        再融资债券</t>
  </si>
  <si>
    <t xml:space="preserve">  动用预算稳定调节基金</t>
  </si>
  <si>
    <t>附表2</t>
  </si>
  <si>
    <t>随县2024年1-11月一般公共预算支出执行表</t>
  </si>
  <si>
    <t>单位:万元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</si>
  <si>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</si>
  <si>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</si>
  <si>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</si>
  <si>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</si>
  <si>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</si>
  <si>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</si>
  <si>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</si>
  <si>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</si>
  <si>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</si>
  <si>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</si>
  <si>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</si>
  <si>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</si>
  <si>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</si>
  <si>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</si>
  <si>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</si>
  <si>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专项业务及机关事务管理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</si>
  <si>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</si>
  <si>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</si>
  <si>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</si>
  <si>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</si>
  <si>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</si>
  <si>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</si>
  <si>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</si>
  <si>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</si>
  <si>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</si>
  <si>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</si>
  <si>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</si>
  <si>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</si>
  <si>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</si>
  <si>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</si>
  <si>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</si>
  <si>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</si>
  <si>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</si>
  <si>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  其他审计事务支出</t>
  </si>
  <si>
    <t xml:space="preserve">    纪检监察事务</t>
  </si>
  <si>
    <t xml:space="preserve">      巡视工作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</si>
  <si>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</si>
  <si>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</si>
  <si>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</si>
  <si>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</si>
  <si>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</si>
  <si>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</si>
  <si>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  其他民族事务支出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</si>
  <si>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</si>
  <si>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</si>
  <si>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</si>
  <si>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</si>
  <si>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</si>
  <si>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</si>
  <si>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</si>
  <si>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</si>
  <si>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</si>
  <si>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</si>
  <si>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</si>
  <si>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</si>
  <si>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</si>
  <si>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</si>
  <si>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</si>
  <si>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</si>
  <si>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</si>
  <si>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</si>
  <si>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</si>
  <si>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</si>
  <si>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</si>
  <si>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</si>
  <si>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</si>
  <si>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</si>
  <si>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</si>
  <si>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</si>
  <si>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信访事务</t>
  </si>
  <si>
    <t xml:space="preserve">      信访业务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</si>
  <si>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</si>
  <si>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</si>
  <si>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</si>
  <si>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</si>
  <si>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</si>
  <si>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</si>
  <si>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民兵</t>
  </si>
  <si>
    <t xml:space="preserve">      其他国防动员支出</t>
  </si>
  <si>
    <t xml:space="preserve">  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</si>
  <si>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</si>
  <si>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</si>
  <si>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</si>
  <si>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</si>
  <si>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</si>
  <si>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</si>
  <si>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</si>
  <si>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</si>
  <si>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</si>
  <si>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</si>
  <si>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</si>
  <si>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</si>
  <si>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公共法律服务</t>
  </si>
  <si>
    <t xml:space="preserve">      其他司法支出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</si>
  <si>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</si>
  <si>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</si>
  <si>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</si>
  <si>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</si>
  <si>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</si>
  <si>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</si>
  <si>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</si>
  <si>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</si>
  <si>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</si>
  <si>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</si>
  <si>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</si>
  <si>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</si>
  <si>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</si>
  <si>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</si>
  <si>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广播电视教育</t>
  </si>
  <si>
    <t xml:space="preserve">      其他广播电视教育支出</t>
  </si>
  <si>
    <t xml:space="preserve">    特殊教育</t>
  </si>
  <si>
    <t xml:space="preserve">      特殊学校教育</t>
  </si>
  <si>
    <t xml:space="preserve">    进修及培训</t>
  </si>
  <si>
    <t xml:space="preserve">      干部教育</t>
  </si>
  <si>
    <t xml:space="preserve">      其他进修及培训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</si>
  <si>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</si>
  <si>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</si>
  <si>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</si>
  <si>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</si>
  <si>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</si>
  <si>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</si>
  <si>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</si>
  <si>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</si>
  <si>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其他科技条件与服务支出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</si>
  <si>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</si>
  <si>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</si>
  <si>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</si>
  <si>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</si>
  <si>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</si>
  <si>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</si>
  <si>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</si>
  <si>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</si>
  <si>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</si>
  <si>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</si>
  <si>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</si>
  <si>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文化活动</t>
  </si>
  <si>
    <t xml:space="preserve">      群众文化</t>
  </si>
  <si>
    <t xml:space="preserve">      文化创作与保护</t>
  </si>
  <si>
    <t xml:space="preserve">      文化和旅游市场管理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</si>
  <si>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</si>
  <si>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</si>
  <si>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</si>
  <si>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</si>
  <si>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新闻出版电影</t>
  </si>
  <si>
    <t xml:space="preserve">      其他新闻出版电影支出</t>
  </si>
  <si>
    <t xml:space="preserve">    广播电视</t>
  </si>
  <si>
    <t xml:space="preserve">      广播电视事务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</si>
  <si>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</si>
  <si>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</si>
  <si>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</si>
  <si>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</si>
  <si>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社会保险经办机构</t>
  </si>
  <si>
    <t xml:space="preserve">      劳动关系和维权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</si>
  <si>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</si>
  <si>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</si>
  <si>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</si>
  <si>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</si>
  <si>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</si>
  <si>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</si>
  <si>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</si>
  <si>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</si>
  <si>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</si>
  <si>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</si>
  <si>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</si>
  <si>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</si>
  <si>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</si>
  <si>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</si>
  <si>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</si>
  <si>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</si>
  <si>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</si>
  <si>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</si>
  <si>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</si>
  <si>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</si>
  <si>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</si>
  <si>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</si>
  <si>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</si>
  <si>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</si>
  <si>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</si>
  <si>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</si>
  <si>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</si>
  <si>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</si>
  <si>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</si>
  <si>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</si>
  <si>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</si>
  <si>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</si>
  <si>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</si>
  <si>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</si>
  <si>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</si>
  <si>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</si>
  <si>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</si>
  <si>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</si>
  <si>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</si>
  <si>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</si>
  <si>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</si>
  <si>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</si>
  <si>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</si>
  <si>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</si>
  <si>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</si>
  <si>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</si>
  <si>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</si>
  <si>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</si>
  <si>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</si>
  <si>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</si>
  <si>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</si>
  <si>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</si>
  <si>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</si>
  <si>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</si>
  <si>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</si>
  <si>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</si>
  <si>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</si>
  <si>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财政对城乡居民基本养老保险基金的补助</t>
  </si>
  <si>
    <t xml:space="preserve">    退役军人管理事务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</si>
  <si>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</si>
  <si>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</si>
  <si>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</si>
  <si>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</si>
  <si>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</si>
  <si>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</si>
  <si>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</si>
  <si>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</si>
  <si>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</si>
  <si>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</si>
  <si>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</si>
  <si>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</si>
  <si>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</si>
  <si>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</si>
  <si>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</si>
  <si>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</si>
  <si>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</si>
  <si>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</si>
  <si>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应急救治机构</t>
  </si>
  <si>
    <t xml:space="preserve">      采供血机构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</si>
  <si>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</si>
  <si>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</si>
  <si>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</si>
  <si>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</si>
  <si>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</si>
  <si>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</si>
  <si>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</si>
  <si>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</si>
  <si>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</si>
  <si>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</si>
  <si>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</si>
  <si>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</si>
  <si>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</si>
  <si>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</si>
  <si>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</si>
  <si>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</si>
  <si>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</si>
  <si>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</si>
  <si>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医疗保障经办事务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</si>
  <si>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</si>
  <si>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</si>
  <si>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</si>
  <si>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</si>
  <si>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</si>
  <si>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</si>
  <si>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自然生态保护</t>
  </si>
  <si>
    <t xml:space="preserve">      生态保护</t>
  </si>
  <si>
    <t xml:space="preserve">    森林保护修复</t>
  </si>
  <si>
    <t xml:space="preserve">      停伐补助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</si>
  <si>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</si>
  <si>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</si>
  <si>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</si>
  <si>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</si>
  <si>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</si>
  <si>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</si>
  <si>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</si>
  <si>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</si>
  <si>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住宅建设与房地产市场监管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</si>
  <si>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</si>
  <si>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</si>
  <si>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</si>
  <si>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</si>
  <si>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</si>
  <si>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</si>
  <si>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</si>
  <si>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</si>
  <si>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</si>
  <si>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</si>
  <si>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</si>
  <si>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</si>
  <si>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</si>
  <si>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</si>
  <si>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</si>
  <si>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</si>
  <si>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</si>
  <si>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</si>
  <si>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</si>
  <si>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</si>
  <si>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防灾救灾</t>
  </si>
  <si>
    <t xml:space="preserve">      稳定农民收入补贴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</si>
  <si>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</si>
  <si>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</si>
  <si>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</si>
  <si>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</si>
  <si>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</si>
  <si>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渔业发展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</si>
  <si>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</si>
  <si>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</si>
  <si>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</si>
  <si>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</si>
  <si>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</si>
  <si>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</si>
  <si>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</si>
  <si>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</si>
  <si>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</si>
  <si>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</si>
  <si>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林业草原防灾减灾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</si>
  <si>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</si>
  <si>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</si>
  <si>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</si>
  <si>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</si>
  <si>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</si>
  <si>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</si>
  <si>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</si>
  <si>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</si>
  <si>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</si>
  <si>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抗旱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</si>
  <si>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</si>
  <si>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</si>
  <si>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</si>
  <si>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农村供水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</si>
  <si>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</si>
  <si>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</si>
  <si>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</si>
  <si>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</si>
  <si>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</si>
  <si>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</si>
  <si>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</si>
  <si>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</si>
  <si>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</si>
  <si>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</si>
  <si>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</si>
  <si>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</si>
  <si>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</si>
  <si>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</si>
  <si>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</si>
  <si>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</si>
  <si>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</si>
  <si>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</si>
  <si>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</si>
  <si>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</si>
  <si>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</si>
  <si>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</si>
  <si>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</si>
  <si>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</si>
  <si>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公路运输管理</t>
  </si>
  <si>
    <t xml:space="preserve">      航道维护</t>
  </si>
  <si>
    <t xml:space="preserve">      水路运输管理支出</t>
  </si>
  <si>
    <t xml:space="preserve">      其他公路水路运输支出</t>
  </si>
  <si>
    <t xml:space="preserve">    铁路运输</t>
  </si>
  <si>
    <t xml:space="preserve">      其他铁路运输支出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</si>
  <si>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</si>
  <si>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</si>
  <si>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</si>
  <si>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</si>
  <si>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</si>
  <si>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</si>
  <si>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</si>
  <si>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</si>
  <si>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</si>
  <si>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</si>
  <si>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</si>
  <si>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</si>
  <si>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</si>
  <si>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</si>
  <si>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</si>
  <si>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金融支出</t>
  </si>
  <si>
    <t xml:space="preserve">    金融部门监管支出</t>
  </si>
  <si>
    <t xml:space="preserve">      金融部门其他监管支出</t>
  </si>
  <si>
    <t xml:space="preserve">    金融发展支出</t>
  </si>
  <si>
    <t xml:space="preserve">      其他金融发展支出</t>
  </si>
  <si>
    <t xml:space="preserve">    其他金融支出</t>
  </si>
  <si>
    <t xml:space="preserve">      其他金融支出</t>
  </si>
  <si>
    <t xml:space="preserve">  援助其他地区支出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</si>
  <si>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</si>
  <si>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</si>
  <si>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</si>
  <si>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</si>
  <si>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</si>
  <si>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</si>
  <si>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地质勘查与矿产资源管理</t>
  </si>
  <si>
    <t xml:space="preserve">      基础测绘与地理信息监管</t>
  </si>
  <si>
    <t xml:space="preserve">    气象事务</t>
  </si>
  <si>
    <t xml:space="preserve">      气象服务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</si>
  <si>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</si>
  <si>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</si>
  <si>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</si>
  <si>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</si>
  <si>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</si>
  <si>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</si>
  <si>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</si>
  <si>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</si>
  <si>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</si>
  <si>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  城乡社区住宅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</si>
  <si>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</si>
  <si>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</si>
  <si>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</si>
  <si>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其他粮油物资事务支出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</si>
  <si>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</si>
  <si>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</si>
  <si>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</si>
  <si>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</si>
  <si>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</si>
  <si>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</si>
  <si>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</si>
  <si>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</si>
  <si>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</si>
  <si>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</si>
  <si>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</si>
  <si>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</si>
  <si>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</si>
  <si>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</si>
  <si>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</si>
  <si>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</si>
  <si>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</si>
  <si>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</si>
  <si>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</si>
  <si>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</si>
  <si>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</si>
  <si>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附表3</t>
  </si>
  <si>
    <t>随县2024年1-11月地方政府一般债务情况表</t>
  </si>
  <si>
    <t>地区</t>
  </si>
  <si>
    <t>一般债务</t>
  </si>
  <si>
    <t>余额</t>
  </si>
  <si>
    <t>限额</t>
  </si>
  <si>
    <t>随县</t>
  </si>
  <si>
    <t>附表4</t>
  </si>
  <si>
    <t>随县2024年1-11月政府性基金预算收入执行表</t>
  </si>
  <si>
    <t>一、农业土地开发资金收入</t>
  </si>
  <si>
    <t>二、国有土地使用权出让收入</t>
  </si>
  <si>
    <t>土地出让价款收入</t>
  </si>
  <si>
    <t xml:space="preserve">          补缴的土地价款</t>
  </si>
  <si>
    <t xml:space="preserve">          缴纳新增建设用地土地有偿使用费</t>
  </si>
  <si>
    <t xml:space="preserve">          其他土地出让收入</t>
  </si>
  <si>
    <t>三、彩票发行机构和彩票销售机构的业务费用</t>
  </si>
  <si>
    <t xml:space="preserve">          福利彩票销售机构的业务费用</t>
  </si>
  <si>
    <t>　　      体育彩票销售机构的业务费用</t>
  </si>
  <si>
    <t>四、城市基础设施配套费收入</t>
  </si>
  <si>
    <t>五、污水处理费收入</t>
  </si>
  <si>
    <t>六、其他政府性基金收入</t>
  </si>
  <si>
    <t>七、其他政府性基金专项债务对应项目专项收入</t>
  </si>
  <si>
    <t>　</t>
  </si>
  <si>
    <t>收入合计</t>
  </si>
  <si>
    <t>转移性收入</t>
  </si>
  <si>
    <t>一、政府性基金转移收入</t>
  </si>
  <si>
    <t xml:space="preserve">      政府性基金补助收入</t>
  </si>
  <si>
    <t xml:space="preserve">      大中型水库移民后期扶持基金补助</t>
  </si>
  <si>
    <t xml:space="preserve">      大中型水库移民培训资金</t>
  </si>
  <si>
    <t xml:space="preserve">      小型水库移民扶助资金</t>
  </si>
  <si>
    <t xml:space="preserve">      车辆通行费安排的补助</t>
  </si>
  <si>
    <t xml:space="preserve">      基础设施建设和经济发展补助</t>
  </si>
  <si>
    <t xml:space="preserve">      旅游发展基金</t>
  </si>
  <si>
    <t xml:space="preserve">      彩票公益金补助</t>
  </si>
  <si>
    <t xml:space="preserve">      政府性基金上解收入</t>
  </si>
  <si>
    <t xml:space="preserve">      抗疫特别国债转移收入</t>
  </si>
  <si>
    <t xml:space="preserve">      文化旅游体育与传媒</t>
  </si>
  <si>
    <t xml:space="preserve">      农林水收入</t>
  </si>
  <si>
    <t xml:space="preserve">      超长期特别国债转移支付收入</t>
  </si>
  <si>
    <t xml:space="preserve">      其他收入</t>
  </si>
  <si>
    <t>二、 债务转贷收入</t>
  </si>
  <si>
    <t xml:space="preserve">      地方政府专项债务转贷收入</t>
  </si>
  <si>
    <t>土地储备专项债券转贷收入</t>
  </si>
  <si>
    <t>棚户区改造专项债券转贷收入</t>
  </si>
  <si>
    <t>其他地方自行试点项目收益专项债券转贷收入</t>
  </si>
  <si>
    <t xml:space="preserve">   三、 上年结余收入</t>
  </si>
  <si>
    <t xml:space="preserve">            政府性基金预算上年结余收入</t>
  </si>
  <si>
    <t xml:space="preserve">   四、 调入资金</t>
  </si>
  <si>
    <t>收入总计</t>
  </si>
  <si>
    <t>附表5</t>
  </si>
  <si>
    <t>随县2024年1-11月政府性基金预算支出执行表</t>
  </si>
  <si>
    <t>一、社会保障和就业支出</t>
  </si>
  <si>
    <t xml:space="preserve">    大中型水库移民后期扶持基金支出</t>
  </si>
  <si>
    <t xml:space="preserve"> 移民补助</t>
  </si>
  <si>
    <t xml:space="preserve"> 基础设施建设和经济发展</t>
  </si>
  <si>
    <t xml:space="preserve"> 其他大中型水库移民后期扶持资金支出</t>
  </si>
  <si>
    <t xml:space="preserve">    小型水库移民扶助基金安排的支出</t>
  </si>
  <si>
    <t xml:space="preserve"> 其他小型水库移民后期扶持资金支出</t>
  </si>
  <si>
    <t>二、卫生健康支出</t>
  </si>
  <si>
    <t xml:space="preserve">    超长期特别国债安排的支出</t>
  </si>
  <si>
    <t xml:space="preserve"> 其他卫生健康支出</t>
  </si>
  <si>
    <t>三、城乡社区支出</t>
  </si>
  <si>
    <t xml:space="preserve">    国有土地使用权出让收入及对应专项债务收入安排的支出</t>
  </si>
  <si>
    <t xml:space="preserve"> 征地和拆迁补偿支出</t>
  </si>
  <si>
    <t xml:space="preserve"> 土地开发支出</t>
  </si>
  <si>
    <t xml:space="preserve"> 城市建设支出</t>
  </si>
  <si>
    <t xml:space="preserve"> 农村基础设施建设支出</t>
  </si>
  <si>
    <t xml:space="preserve"> 补助被征地农民支出</t>
  </si>
  <si>
    <t xml:space="preserve"> 土地出让业务支出</t>
  </si>
  <si>
    <t xml:space="preserve"> 廉租住房支出</t>
  </si>
  <si>
    <t xml:space="preserve"> 棚户区改造支出</t>
  </si>
  <si>
    <t xml:space="preserve"> 公共租赁住房支出</t>
  </si>
  <si>
    <t xml:space="preserve"> 农业农村生态环境支出</t>
  </si>
  <si>
    <t xml:space="preserve"> 其他国有土地使用权出让收入安排的支出</t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</si>
  <si>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农业土地开发资金安排的支出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</si>
  <si>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城市基础设施配套费安排的支出</t>
    </r>
  </si>
  <si>
    <t xml:space="preserve"> 城市公共设施</t>
  </si>
  <si>
    <t xml:space="preserve"> 城市环境卫生</t>
  </si>
  <si>
    <t xml:space="preserve"> 城市防洪</t>
  </si>
  <si>
    <t xml:space="preserve"> 其他城市基础设施配套费安排的支出</t>
  </si>
  <si>
    <t xml:space="preserve">    污水处理费安排的支出</t>
  </si>
  <si>
    <t xml:space="preserve"> 代征手续费</t>
  </si>
  <si>
    <t>四、农林水支出</t>
  </si>
  <si>
    <t xml:space="preserve">    大中型水库库区基金安排的支出</t>
  </si>
  <si>
    <t>五、资源勘探信息等支出</t>
  </si>
  <si>
    <t xml:space="preserve"> 制造业</t>
  </si>
  <si>
    <t>六、其他支出</t>
  </si>
  <si>
    <t xml:space="preserve">    其他政府性基金及对应专项债务收入安排的支出</t>
  </si>
  <si>
    <t xml:space="preserve"> 其他地方自行试点项目收益专项债券收入安排的支出</t>
  </si>
  <si>
    <t xml:space="preserve"> 其他政府性基金债务收入安排的支出</t>
  </si>
  <si>
    <t xml:space="preserve">    彩票公益金安排的支出</t>
  </si>
  <si>
    <t xml:space="preserve"> 用于社会福利的彩票公益金支出</t>
  </si>
  <si>
    <t xml:space="preserve"> 用于体育事业的彩票公益金支出</t>
  </si>
  <si>
    <t xml:space="preserve"> 用于教育事业的彩票公益金支出</t>
  </si>
  <si>
    <t xml:space="preserve"> 用于红十字事业的彩票公益金支出</t>
  </si>
  <si>
    <t xml:space="preserve"> 用于残疾人事业的彩票公益金支出</t>
  </si>
  <si>
    <t xml:space="preserve"> 用于其他社会公益事业的彩票公益金支出</t>
  </si>
  <si>
    <t>七、债务付息支出</t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</si>
  <si>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地方政府专项债务付息支出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</si>
  <si>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    其他地方自行试点项目收益专项债券付息支出</t>
    </r>
  </si>
  <si>
    <t>八、债务发行费用支出</t>
  </si>
  <si>
    <r>
      <rPr>
        <sz val="11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地方政府专项债务发行费用支出</t>
    </r>
  </si>
  <si>
    <t xml:space="preserve"> 国有土地使用权出让金债务发行费用支出</t>
  </si>
  <si>
    <t xml:space="preserve"> 土地储备专项债券发行费用支出</t>
  </si>
  <si>
    <t xml:space="preserve"> 其他地方自行试点项目收益专项债券发行费用支出</t>
  </si>
  <si>
    <t xml:space="preserve">       其他政府性基金债务发行费用支出</t>
  </si>
  <si>
    <t>九、抗疫特别国债安排的支出</t>
  </si>
  <si>
    <t>支出合计</t>
  </si>
  <si>
    <t>转移性支出</t>
  </si>
  <si>
    <t xml:space="preserve">    年终结余</t>
  </si>
  <si>
    <t xml:space="preserve">       政府性基金年终结余</t>
  </si>
  <si>
    <t>债务还本支出</t>
  </si>
  <si>
    <t xml:space="preserve">    地方政府专项债务还本支出</t>
  </si>
  <si>
    <t xml:space="preserve">       其他地方自行试点项目收益专项债券还本支出</t>
  </si>
  <si>
    <t>支出总计</t>
  </si>
  <si>
    <t>附表6</t>
  </si>
  <si>
    <t>随县2024年1-11月专项政府债务情况表</t>
  </si>
  <si>
    <t xml:space="preserve"> 单位：万元</t>
  </si>
  <si>
    <t>专项债务</t>
  </si>
  <si>
    <t xml:space="preserve"> 随县</t>
  </si>
  <si>
    <t>附表7</t>
  </si>
  <si>
    <t>随县2024年1-11月社会保险基金
预算收入执行情况表</t>
  </si>
  <si>
    <t>县本级社会保险基金收入合计</t>
  </si>
  <si>
    <t>一、城乡居民基本养老保险基金收入</t>
  </si>
  <si>
    <t xml:space="preserve">    城乡居民基本养老保险费收入</t>
  </si>
  <si>
    <t xml:space="preserve">    城乡居民基本养老保险基金财政补贴收入</t>
  </si>
  <si>
    <t xml:space="preserve">    城乡居民基本养老保险基金利息收入</t>
  </si>
  <si>
    <t xml:space="preserve">    城乡居民基本养老保险基金集体补助收入</t>
  </si>
  <si>
    <t xml:space="preserve">    转移收入</t>
  </si>
  <si>
    <t xml:space="preserve">    其他城乡居民基本养老保险基金收入</t>
  </si>
  <si>
    <t>二、机关事业单位基本养老保险基金收入</t>
  </si>
  <si>
    <t xml:space="preserve">    机关事业单位基本养老保险费收入</t>
  </si>
  <si>
    <t xml:space="preserve">    机关事业单位基本养老保险基金财政补贴收入</t>
  </si>
  <si>
    <t xml:space="preserve">    机关事业单位基本养老保险基金利息收入</t>
  </si>
  <si>
    <t xml:space="preserve">        机关事业单位基本养老保险基金转移收入</t>
  </si>
  <si>
    <t xml:space="preserve">        其他机关事业单位基本养老保险基金收入</t>
  </si>
  <si>
    <t>附表8</t>
  </si>
  <si>
    <r>
      <rPr>
        <sz val="20"/>
        <color rgb="FF000000"/>
        <rFont val="方正小标宋_GBK"/>
        <family val="4"/>
        <charset val="134"/>
      </rPr>
      <t>随县2024</t>
    </r>
    <r>
      <rPr>
        <sz val="20"/>
        <rFont val="方正小标宋_GBK"/>
        <family val="4"/>
        <charset val="134"/>
      </rPr>
      <t>年1-11月社会保险基金
预算支出执行情况表</t>
    </r>
  </si>
  <si>
    <t>县本级社会保险基金支出合计</t>
  </si>
  <si>
    <t>一、城乡居民基本养老保险基金支出</t>
  </si>
  <si>
    <t xml:space="preserve">       基本养老金支出</t>
  </si>
  <si>
    <t xml:space="preserve">       个人账户养老金支出</t>
  </si>
  <si>
    <t xml:space="preserve">       丧葬补助金支出</t>
  </si>
  <si>
    <t xml:space="preserve">       其他基本养老保险基金支出</t>
  </si>
  <si>
    <t>二、机关事业单位基本养老保险基金支出</t>
  </si>
  <si>
    <t>附表9</t>
  </si>
  <si>
    <r>
      <rPr>
        <sz val="20"/>
        <color rgb="FF000000"/>
        <rFont val="方正小标宋_GBK"/>
        <family val="4"/>
        <charset val="134"/>
      </rPr>
      <t>随县</t>
    </r>
    <r>
      <rPr>
        <sz val="20"/>
        <color indexed="8"/>
        <rFont val="方正小标宋_GBK"/>
        <family val="4"/>
        <charset val="134"/>
      </rPr>
      <t>2024年1-11月</t>
    </r>
    <r>
      <rPr>
        <sz val="20"/>
        <rFont val="方正小标宋_GBK"/>
        <family val="4"/>
        <charset val="134"/>
      </rPr>
      <t>国有资本经营预算收入执行表</t>
    </r>
  </si>
  <si>
    <t>国有资本经营预算收入</t>
  </si>
  <si>
    <t xml:space="preserve">  利润收入</t>
  </si>
  <si>
    <t>103060198</t>
  </si>
  <si>
    <t xml:space="preserve">    其他国有资本经营预算企业利润收入</t>
  </si>
  <si>
    <t xml:space="preserve">      建发集团</t>
  </si>
  <si>
    <t xml:space="preserve">      乡投集团</t>
  </si>
  <si>
    <t xml:space="preserve">  国有资本经营预算转移支付收入</t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</si>
  <si>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宋体"/>
        <family val="3"/>
        <charset val="134"/>
      </rPr>
      <t>总计</t>
    </r>
  </si>
  <si>
    <t>附表10</t>
  </si>
  <si>
    <r>
      <rPr>
        <sz val="20"/>
        <color rgb="FF000000"/>
        <rFont val="方正小标宋_GBK"/>
        <family val="4"/>
        <charset val="134"/>
      </rPr>
      <t>随县</t>
    </r>
    <r>
      <rPr>
        <sz val="20"/>
        <color indexed="8"/>
        <rFont val="方正小标宋_GBK"/>
        <family val="4"/>
        <charset val="134"/>
      </rPr>
      <t>2024年1-11月</t>
    </r>
    <r>
      <rPr>
        <sz val="20"/>
        <rFont val="方正小标宋_GBK"/>
        <family val="4"/>
        <charset val="134"/>
      </rPr>
      <t>国有资本经营预算支出执行表</t>
    </r>
  </si>
  <si>
    <t>国有资本经营预算支出合计</t>
  </si>
  <si>
    <t xml:space="preserve">  国有资本经营预算支出</t>
  </si>
  <si>
    <t xml:space="preserve">    解决历史遗留问题及改革成本支出</t>
  </si>
  <si>
    <t xml:space="preserve">      国有企业退休人员社会化管理补助支出</t>
  </si>
  <si>
    <t xml:space="preserve">      其他解决历史遗留问题及改革成本支出</t>
  </si>
  <si>
    <t xml:space="preserve">    国有企业资本金注入</t>
  </si>
  <si>
    <t xml:space="preserve">      其他国有企业资本金注入</t>
  </si>
  <si>
    <t xml:space="preserve">    其他国有资本经营预算支出</t>
  </si>
  <si>
    <t>230</t>
  </si>
  <si>
    <t xml:space="preserve">    转移性支出</t>
  </si>
  <si>
    <t>23008</t>
  </si>
  <si>
    <t xml:space="preserve">      调出资金</t>
  </si>
  <si>
    <t xml:space="preserve">      年终结余</t>
  </si>
  <si>
    <r>
      <rPr>
        <b/>
        <sz val="11"/>
        <rFont val="宋体"/>
        <family val="3"/>
        <charset val="134"/>
      </rPr>
      <t>支出总计</t>
    </r>
  </si>
  <si>
    <t>随县2024年1-11月地方一般公共预算收入执行表</t>
    <phoneticPr fontId="32" type="noConversion"/>
  </si>
  <si>
    <t>备注：以上数据截止时间为2024年11月末，12月底省财政厅将重新核定随县2024年政府一般债务限额，待相关数据确定后，我们将按照限额管理办法的相关要求，按规定程序向县人大常委会报告，并严格在核定限额内举借地方政府债务。</t>
    <phoneticPr fontId="32" type="noConversion"/>
  </si>
  <si>
    <t>备注：以上数据截止时间为2024年11月末，12月底省财政厅将重新核定随县2024年政府专项债务限额，待相关数据确定后，我们将按照限额管理办法的相关要求，按规定程序向县人大常委会报告，并严格在核定限额内举借地方政府债务。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</si>
</sst>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_);[Red]\(0\)"/>
  </numFmts>
  <fonts count="42">
    <font>
      <sz val="12"/>
      <name val="宋体"/>
      <charset val="134"/>
    </font>
    <font>
      <sz val="10"/>
      <color indexed="8"/>
      <name val="宋体"/>
      <charset val="134"/>
    </font>
    <font>
      <sz val="12"/>
      <name val="华文中宋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name val="黑体"/>
      <charset val="134"/>
    </font>
    <font>
      <sz val="20"/>
      <color rgb="FF000000"/>
      <name val="方正小标宋_GBK"/>
      <charset val="134"/>
    </font>
    <font>
      <sz val="20"/>
      <color indexed="8"/>
      <name val="方正小标宋_GBK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Times New Roman"/>
      <family val="1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2"/>
      <name val="Times New Roman"/>
      <family val="1"/>
    </font>
    <font>
      <sz val="11"/>
      <name val="华文中宋"/>
      <charset val="134"/>
    </font>
    <font>
      <sz val="10"/>
      <name val="宋体"/>
      <charset val="134"/>
      <scheme val="minor"/>
    </font>
    <font>
      <sz val="11"/>
      <name val="Times New Roman"/>
      <family val="1"/>
    </font>
    <font>
      <b/>
      <sz val="11"/>
      <color theme="1"/>
      <name val="宋体"/>
      <charset val="134"/>
    </font>
    <font>
      <sz val="10"/>
      <name val="Times New Roman"/>
      <family val="1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color indexed="8"/>
      <name val="方正大标宋简体"/>
      <charset val="134"/>
    </font>
    <font>
      <sz val="11"/>
      <color indexed="8"/>
      <name val="宋体"/>
      <family val="3"/>
      <charset val="134"/>
      <scheme val="minor"/>
    </font>
    <font>
      <sz val="11"/>
      <name val="SimSun"/>
      <charset val="134"/>
    </font>
    <font>
      <b/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rgb="FF000000"/>
      <name val="方正小标宋_GBK"/>
      <family val="4"/>
      <charset val="134"/>
    </font>
    <font>
      <sz val="20"/>
      <name val="方正小标宋_GBK"/>
      <family val="4"/>
      <charset val="134"/>
    </font>
    <font>
      <sz val="20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1" fillId="0" borderId="0">
      <alignment vertical="center"/>
    </xf>
    <xf numFmtId="0" fontId="31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15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178" fontId="11" fillId="0" borderId="1" xfId="6" applyNumberFormat="1" applyFont="1" applyBorder="1" applyAlignment="1">
      <alignment horizontal="left" vertical="center"/>
    </xf>
    <xf numFmtId="178" fontId="10" fillId="0" borderId="1" xfId="6" applyNumberFormat="1" applyFont="1" applyBorder="1" applyAlignment="1">
      <alignment horizontal="left" vertical="center"/>
    </xf>
    <xf numFmtId="178" fontId="8" fillId="0" borderId="1" xfId="6" applyNumberFormat="1" applyFont="1" applyBorder="1" applyAlignment="1">
      <alignment horizontal="left" vertical="center"/>
    </xf>
    <xf numFmtId="178" fontId="8" fillId="0" borderId="1" xfId="5" applyNumberFormat="1" applyFont="1" applyBorder="1">
      <alignment vertical="center"/>
    </xf>
    <xf numFmtId="178" fontId="12" fillId="0" borderId="1" xfId="5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78" fontId="8" fillId="0" borderId="1" xfId="5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8" fontId="14" fillId="0" borderId="1" xfId="5" applyNumberFormat="1" applyFont="1" applyBorder="1" applyAlignment="1">
      <alignment horizontal="left" vertical="center"/>
    </xf>
    <xf numFmtId="178" fontId="3" fillId="0" borderId="1" xfId="5" applyNumberFormat="1" applyFont="1" applyBorder="1" applyAlignment="1">
      <alignment horizontal="left" vertical="center"/>
    </xf>
    <xf numFmtId="178" fontId="14" fillId="0" borderId="1" xfId="5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9" fontId="18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9" fontId="19" fillId="0" borderId="1" xfId="0" applyNumberFormat="1" applyFont="1" applyBorder="1" applyAlignment="1">
      <alignment horizontal="center" vertical="center" wrapText="1"/>
    </xf>
    <xf numFmtId="179" fontId="12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7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9" fontId="18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2" borderId="0" xfId="8" applyFont="1" applyFill="1" applyAlignment="1">
      <alignment vertical="center"/>
    </xf>
    <xf numFmtId="0" fontId="9" fillId="2" borderId="0" xfId="8" applyFont="1" applyFill="1" applyAlignment="1">
      <alignment horizontal="center" vertical="center"/>
    </xf>
    <xf numFmtId="0" fontId="18" fillId="2" borderId="0" xfId="8" applyFont="1" applyFill="1" applyAlignment="1">
      <alignment vertical="center"/>
    </xf>
    <xf numFmtId="0" fontId="12" fillId="2" borderId="0" xfId="8" applyFont="1" applyFill="1" applyAlignment="1">
      <alignment vertical="center"/>
    </xf>
    <xf numFmtId="0" fontId="15" fillId="2" borderId="0" xfId="8" applyFill="1" applyAlignment="1">
      <alignment vertical="center"/>
    </xf>
    <xf numFmtId="0" fontId="15" fillId="2" borderId="0" xfId="8" applyFill="1" applyAlignment="1">
      <alignment horizontal="center" vertical="center" wrapText="1"/>
    </xf>
    <xf numFmtId="0" fontId="0" fillId="2" borderId="0" xfId="0" applyFill="1"/>
    <xf numFmtId="0" fontId="5" fillId="2" borderId="0" xfId="8" applyFont="1" applyFill="1" applyAlignment="1">
      <alignment vertical="center"/>
    </xf>
    <xf numFmtId="0" fontId="27" fillId="2" borderId="0" xfId="8" applyFont="1" applyFill="1" applyAlignment="1">
      <alignment vertical="center"/>
    </xf>
    <xf numFmtId="0" fontId="20" fillId="2" borderId="0" xfId="8" applyFont="1" applyFill="1" applyAlignment="1">
      <alignment horizontal="center" vertical="center"/>
    </xf>
    <xf numFmtId="0" fontId="21" fillId="2" borderId="0" xfId="8" applyFont="1" applyFill="1" applyAlignment="1">
      <alignment horizontal="center" vertical="center"/>
    </xf>
    <xf numFmtId="0" fontId="0" fillId="2" borderId="0" xfId="8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left" vertical="center"/>
    </xf>
    <xf numFmtId="3" fontId="26" fillId="2" borderId="1" xfId="8" applyNumberFormat="1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3" fontId="21" fillId="2" borderId="1" xfId="8" applyNumberFormat="1" applyFont="1" applyFill="1" applyBorder="1" applyAlignment="1">
      <alignment horizontal="left" vertical="center"/>
    </xf>
    <xf numFmtId="3" fontId="21" fillId="2" borderId="1" xfId="8" applyNumberFormat="1" applyFont="1" applyFill="1" applyBorder="1" applyAlignment="1">
      <alignment horizontal="left" vertical="center" indent="2"/>
    </xf>
    <xf numFmtId="0" fontId="21" fillId="2" borderId="1" xfId="8" applyFont="1" applyFill="1" applyBorder="1" applyAlignment="1">
      <alignment horizontal="center" vertical="center" wrapText="1"/>
    </xf>
    <xf numFmtId="0" fontId="26" fillId="2" borderId="1" xfId="8" applyFont="1" applyFill="1" applyBorder="1" applyAlignment="1">
      <alignment horizontal="left" vertical="center"/>
    </xf>
    <xf numFmtId="3" fontId="21" fillId="2" borderId="1" xfId="8" applyNumberFormat="1" applyFont="1" applyFill="1" applyBorder="1" applyAlignment="1">
      <alignment vertical="center"/>
    </xf>
    <xf numFmtId="0" fontId="21" fillId="2" borderId="1" xfId="8" applyFont="1" applyFill="1" applyBorder="1" applyAlignment="1">
      <alignment horizontal="left" vertical="center" indent="2"/>
    </xf>
    <xf numFmtId="0" fontId="24" fillId="2" borderId="1" xfId="8" applyFont="1" applyFill="1" applyBorder="1" applyAlignment="1">
      <alignment horizontal="left" vertical="center" indent="2"/>
    </xf>
    <xf numFmtId="3" fontId="8" fillId="2" borderId="1" xfId="8" applyNumberFormat="1" applyFont="1" applyFill="1" applyBorder="1" applyAlignment="1">
      <alignment vertical="center"/>
    </xf>
    <xf numFmtId="3" fontId="26" fillId="2" borderId="1" xfId="8" applyNumberFormat="1" applyFont="1" applyFill="1" applyBorder="1" applyAlignment="1">
      <alignment horizontal="left" vertical="center"/>
    </xf>
    <xf numFmtId="0" fontId="26" fillId="2" borderId="1" xfId="8" applyFont="1" applyFill="1" applyBorder="1" applyAlignment="1">
      <alignment vertical="center"/>
    </xf>
    <xf numFmtId="0" fontId="8" fillId="2" borderId="1" xfId="8" applyFont="1" applyFill="1" applyBorder="1" applyAlignment="1">
      <alignment vertical="center"/>
    </xf>
    <xf numFmtId="0" fontId="21" fillId="0" borderId="1" xfId="8" applyFont="1" applyBorder="1" applyAlignment="1">
      <alignment horizontal="center" vertical="center" wrapText="1"/>
    </xf>
    <xf numFmtId="0" fontId="21" fillId="2" borderId="1" xfId="8" applyFont="1" applyFill="1" applyBorder="1" applyAlignment="1">
      <alignment horizontal="left" vertical="center" wrapText="1"/>
    </xf>
    <xf numFmtId="0" fontId="26" fillId="2" borderId="1" xfId="8" applyFont="1" applyFill="1" applyBorder="1" applyAlignment="1">
      <alignment horizontal="center" vertical="center"/>
    </xf>
    <xf numFmtId="0" fontId="26" fillId="0" borderId="1" xfId="8" applyFont="1" applyBorder="1" applyAlignment="1">
      <alignment horizontal="center" vertical="center" wrapText="1"/>
    </xf>
    <xf numFmtId="0" fontId="21" fillId="2" borderId="1" xfId="8" applyFont="1" applyFill="1" applyBorder="1" applyAlignment="1">
      <alignment vertical="center"/>
    </xf>
    <xf numFmtId="0" fontId="18" fillId="2" borderId="0" xfId="8" applyFont="1" applyFill="1" applyAlignment="1">
      <alignment horizontal="center" vertical="center" wrapText="1"/>
    </xf>
    <xf numFmtId="0" fontId="17" fillId="2" borderId="0" xfId="8" applyFont="1" applyFill="1" applyAlignment="1">
      <alignment vertical="center"/>
    </xf>
    <xf numFmtId="0" fontId="18" fillId="0" borderId="0" xfId="8" applyFont="1" applyAlignment="1">
      <alignment vertical="center"/>
    </xf>
    <xf numFmtId="0" fontId="15" fillId="0" borderId="0" xfId="8" applyAlignment="1">
      <alignment vertical="center"/>
    </xf>
    <xf numFmtId="0" fontId="15" fillId="0" borderId="0" xfId="8" applyAlignment="1">
      <alignment horizontal="center" vertical="center"/>
    </xf>
    <xf numFmtId="3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horizontal="center" vertical="center"/>
    </xf>
    <xf numFmtId="0" fontId="28" fillId="2" borderId="0" xfId="8" applyFont="1" applyFill="1" applyAlignment="1">
      <alignment vertical="center"/>
    </xf>
    <xf numFmtId="0" fontId="8" fillId="2" borderId="1" xfId="8" applyFont="1" applyFill="1" applyBorder="1" applyAlignment="1">
      <alignment horizontal="left" vertical="center"/>
    </xf>
    <xf numFmtId="0" fontId="8" fillId="2" borderId="1" xfId="8" applyFont="1" applyFill="1" applyBorder="1" applyAlignment="1">
      <alignment horizontal="center" vertical="center"/>
    </xf>
    <xf numFmtId="0" fontId="8" fillId="0" borderId="1" xfId="8" applyFont="1" applyBorder="1" applyAlignment="1">
      <alignment horizontal="left" vertical="center" indent="3"/>
    </xf>
    <xf numFmtId="0" fontId="10" fillId="2" borderId="1" xfId="8" applyFont="1" applyFill="1" applyBorder="1" applyAlignment="1">
      <alignment horizontal="center" vertical="center"/>
    </xf>
    <xf numFmtId="0" fontId="8" fillId="0" borderId="1" xfId="8" applyFont="1" applyBorder="1" applyAlignment="1">
      <alignment horizontal="left" vertical="center"/>
    </xf>
    <xf numFmtId="0" fontId="10" fillId="0" borderId="1" xfId="8" applyFont="1" applyBorder="1" applyAlignment="1">
      <alignment vertical="center"/>
    </xf>
    <xf numFmtId="0" fontId="8" fillId="0" borderId="1" xfId="8" applyFont="1" applyBorder="1" applyAlignment="1">
      <alignment vertical="center"/>
    </xf>
    <xf numFmtId="0" fontId="10" fillId="0" borderId="1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28" fillId="2" borderId="0" xfId="0" applyFont="1" applyFill="1"/>
    <xf numFmtId="0" fontId="1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22" fillId="2" borderId="0" xfId="8" applyFont="1" applyFill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36" fillId="0" borderId="0" xfId="0" applyFont="1" applyAlignment="1">
      <alignment vertical="center" wrapText="1"/>
    </xf>
  </cellXfs>
  <cellStyles count="9">
    <cellStyle name="Normal" xfId="2" xr:uid="{00000000-0005-0000-0000-000032000000}"/>
    <cellStyle name="常规" xfId="0" builtinId="0"/>
    <cellStyle name="常规 2" xfId="3" xr:uid="{00000000-0005-0000-0000-000033000000}"/>
    <cellStyle name="常规 2 2" xfId="1" xr:uid="{00000000-0005-0000-0000-000031000000}"/>
    <cellStyle name="常规 2_2014年对账（4.20定）" xfId="4" xr:uid="{00000000-0005-0000-0000-000034000000}"/>
    <cellStyle name="常规 3" xfId="6" xr:uid="{00000000-0005-0000-0000-000036000000}"/>
    <cellStyle name="常规 5" xfId="7" xr:uid="{00000000-0005-0000-0000-000037000000}"/>
    <cellStyle name="常规_2016年省级国有资本经营支出预算表" xfId="5" xr:uid="{00000000-0005-0000-0000-000035000000}"/>
    <cellStyle name="常规_21湖北省2015年地方财政预算表（20150331报部）" xfId="8" xr:uid="{00000000-0005-0000-0000-000038000000}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workbookViewId="0">
      <selection activeCell="C6" sqref="C6"/>
    </sheetView>
  </sheetViews>
  <sheetFormatPr defaultColWidth="8.75" defaultRowHeight="14.25"/>
  <cols>
    <col min="1" max="1" width="12.25" style="5" customWidth="1"/>
    <col min="2" max="2" width="46.375" style="5" customWidth="1"/>
    <col min="3" max="3" width="16.375" style="5" customWidth="1"/>
    <col min="4" max="32" width="9" style="5"/>
    <col min="33" max="16384" width="8.75" style="5"/>
  </cols>
  <sheetData>
    <row r="1" spans="1:3" ht="24.95" customHeight="1">
      <c r="A1" s="6" t="s">
        <v>0</v>
      </c>
    </row>
    <row r="2" spans="1:3" ht="60" customHeight="1">
      <c r="A2" s="152" t="s">
        <v>637</v>
      </c>
      <c r="B2" s="138"/>
      <c r="C2" s="138"/>
    </row>
    <row r="3" spans="1:3" ht="24.95" customHeight="1">
      <c r="A3" s="35"/>
      <c r="B3" s="35"/>
      <c r="C3" s="7" t="s">
        <v>1</v>
      </c>
    </row>
    <row r="4" spans="1:3" s="39" customFormat="1" ht="21.6" customHeight="1">
      <c r="A4" s="8" t="s">
        <v>2</v>
      </c>
      <c r="B4" s="8" t="s">
        <v>3</v>
      </c>
      <c r="C4" s="8" t="s">
        <v>4</v>
      </c>
    </row>
    <row r="5" spans="1:3" s="39" customFormat="1" ht="21.6" customHeight="1">
      <c r="A5" s="8"/>
      <c r="B5" s="133" t="s">
        <v>5</v>
      </c>
      <c r="C5" s="134">
        <f>SUM(C6,C32)</f>
        <v>580160</v>
      </c>
    </row>
    <row r="6" spans="1:3" s="35" customFormat="1" ht="21.6" customHeight="1">
      <c r="A6" s="22"/>
      <c r="B6" s="41" t="s">
        <v>6</v>
      </c>
      <c r="C6" s="135">
        <f>SUM(C7,C23)</f>
        <v>117537</v>
      </c>
    </row>
    <row r="7" spans="1:3" s="35" customFormat="1" ht="21.6" customHeight="1">
      <c r="A7" s="40">
        <v>101</v>
      </c>
      <c r="B7" s="45" t="s">
        <v>7</v>
      </c>
      <c r="C7" s="135">
        <f>SUM(C8:C21)</f>
        <v>62064</v>
      </c>
    </row>
    <row r="8" spans="1:3" s="35" customFormat="1" ht="21.6" customHeight="1">
      <c r="A8" s="40">
        <v>10101</v>
      </c>
      <c r="B8" s="22" t="s">
        <v>8</v>
      </c>
      <c r="C8" s="136">
        <v>22376</v>
      </c>
    </row>
    <row r="9" spans="1:3" s="35" customFormat="1" ht="21.6" customHeight="1">
      <c r="A9" s="40">
        <v>10103</v>
      </c>
      <c r="B9" s="22" t="s">
        <v>9</v>
      </c>
      <c r="C9" s="136"/>
    </row>
    <row r="10" spans="1:3" s="35" customFormat="1" ht="21.6" customHeight="1">
      <c r="A10" s="40">
        <v>10104</v>
      </c>
      <c r="B10" s="22" t="s">
        <v>10</v>
      </c>
      <c r="C10" s="136">
        <v>10216</v>
      </c>
    </row>
    <row r="11" spans="1:3" s="35" customFormat="1" ht="21.6" customHeight="1">
      <c r="A11" s="40">
        <v>10106</v>
      </c>
      <c r="B11" s="22" t="s">
        <v>11</v>
      </c>
      <c r="C11" s="136">
        <v>1064</v>
      </c>
    </row>
    <row r="12" spans="1:3" s="35" customFormat="1" ht="21.6" customHeight="1">
      <c r="A12" s="40">
        <v>10107</v>
      </c>
      <c r="B12" s="22" t="s">
        <v>12</v>
      </c>
      <c r="C12" s="136">
        <v>3188</v>
      </c>
    </row>
    <row r="13" spans="1:3" s="35" customFormat="1" ht="21.6" customHeight="1">
      <c r="A13" s="40">
        <v>10109</v>
      </c>
      <c r="B13" s="22" t="s">
        <v>13</v>
      </c>
      <c r="C13" s="136">
        <v>1936</v>
      </c>
    </row>
    <row r="14" spans="1:3" s="35" customFormat="1" ht="21.6" customHeight="1">
      <c r="A14" s="40">
        <v>10110</v>
      </c>
      <c r="B14" s="22" t="s">
        <v>14</v>
      </c>
      <c r="C14" s="136">
        <v>1426</v>
      </c>
    </row>
    <row r="15" spans="1:3" s="35" customFormat="1" ht="21.6" customHeight="1">
      <c r="A15" s="40">
        <v>10111</v>
      </c>
      <c r="B15" s="22" t="s">
        <v>15</v>
      </c>
      <c r="C15" s="136">
        <v>1343</v>
      </c>
    </row>
    <row r="16" spans="1:3" s="35" customFormat="1" ht="21.6" customHeight="1">
      <c r="A16" s="40">
        <v>10112</v>
      </c>
      <c r="B16" s="22" t="s">
        <v>16</v>
      </c>
      <c r="C16" s="136">
        <v>817</v>
      </c>
    </row>
    <row r="17" spans="1:3" s="35" customFormat="1" ht="21.6" customHeight="1">
      <c r="A17" s="40">
        <v>10113</v>
      </c>
      <c r="B17" s="22" t="s">
        <v>17</v>
      </c>
      <c r="C17" s="136">
        <v>524</v>
      </c>
    </row>
    <row r="18" spans="1:3" s="35" customFormat="1" ht="21.6" customHeight="1">
      <c r="A18" s="40">
        <v>10114</v>
      </c>
      <c r="B18" s="22" t="s">
        <v>18</v>
      </c>
      <c r="C18" s="136">
        <v>2562</v>
      </c>
    </row>
    <row r="19" spans="1:3" s="35" customFormat="1" ht="21.6" customHeight="1">
      <c r="A19" s="40">
        <v>10118</v>
      </c>
      <c r="B19" s="22" t="s">
        <v>19</v>
      </c>
      <c r="C19" s="136">
        <v>13690</v>
      </c>
    </row>
    <row r="20" spans="1:3" s="35" customFormat="1" ht="21.6" customHeight="1">
      <c r="A20" s="40">
        <v>10119</v>
      </c>
      <c r="B20" s="22" t="s">
        <v>20</v>
      </c>
      <c r="C20" s="136">
        <v>2776</v>
      </c>
    </row>
    <row r="21" spans="1:3" s="35" customFormat="1" ht="21.6" customHeight="1">
      <c r="A21" s="40">
        <v>10121</v>
      </c>
      <c r="B21" s="22" t="s">
        <v>21</v>
      </c>
      <c r="C21" s="136">
        <v>146</v>
      </c>
    </row>
    <row r="22" spans="1:3" s="35" customFormat="1" ht="21.6" customHeight="1">
      <c r="A22" s="40">
        <v>10199</v>
      </c>
      <c r="B22" s="22" t="s">
        <v>22</v>
      </c>
      <c r="C22" s="38"/>
    </row>
    <row r="23" spans="1:3" s="35" customFormat="1" ht="21.6" customHeight="1">
      <c r="A23" s="40">
        <v>103</v>
      </c>
      <c r="B23" s="45" t="s">
        <v>23</v>
      </c>
      <c r="C23" s="135">
        <f>SUM(C24:C31)</f>
        <v>55473</v>
      </c>
    </row>
    <row r="24" spans="1:3" s="35" customFormat="1" ht="21.6" customHeight="1">
      <c r="A24" s="40">
        <v>10302</v>
      </c>
      <c r="B24" s="22" t="s">
        <v>24</v>
      </c>
      <c r="C24" s="136">
        <v>3424</v>
      </c>
    </row>
    <row r="25" spans="1:3" s="35" customFormat="1" ht="21.6" customHeight="1">
      <c r="A25" s="40">
        <v>10304</v>
      </c>
      <c r="B25" s="22" t="s">
        <v>25</v>
      </c>
      <c r="C25" s="136">
        <v>2186</v>
      </c>
    </row>
    <row r="26" spans="1:3" s="35" customFormat="1" ht="21.6" customHeight="1">
      <c r="A26" s="40">
        <v>10305</v>
      </c>
      <c r="B26" s="22" t="s">
        <v>26</v>
      </c>
      <c r="C26" s="136">
        <v>7841</v>
      </c>
    </row>
    <row r="27" spans="1:3" s="35" customFormat="1" ht="21.6" customHeight="1">
      <c r="A27" s="40">
        <v>10306</v>
      </c>
      <c r="B27" s="22" t="s">
        <v>27</v>
      </c>
      <c r="C27" s="137"/>
    </row>
    <row r="28" spans="1:3" s="35" customFormat="1" ht="21.6" customHeight="1">
      <c r="A28" s="40">
        <v>10307</v>
      </c>
      <c r="B28" s="22" t="s">
        <v>28</v>
      </c>
      <c r="C28" s="136">
        <v>41904</v>
      </c>
    </row>
    <row r="29" spans="1:3" s="35" customFormat="1" ht="21.6" customHeight="1">
      <c r="A29" s="40">
        <v>10308</v>
      </c>
      <c r="B29" s="22" t="s">
        <v>29</v>
      </c>
      <c r="C29" s="136"/>
    </row>
    <row r="30" spans="1:3" s="35" customFormat="1" ht="21.6" customHeight="1">
      <c r="A30" s="40">
        <v>10309</v>
      </c>
      <c r="B30" s="22" t="s">
        <v>30</v>
      </c>
      <c r="C30" s="136">
        <v>118</v>
      </c>
    </row>
    <row r="31" spans="1:3" s="35" customFormat="1" ht="21.6" customHeight="1">
      <c r="A31" s="40">
        <v>10399</v>
      </c>
      <c r="B31" s="22" t="s">
        <v>31</v>
      </c>
      <c r="C31" s="136"/>
    </row>
    <row r="32" spans="1:3" ht="21.6" customHeight="1">
      <c r="A32" s="40">
        <v>110</v>
      </c>
      <c r="B32" s="41" t="s">
        <v>32</v>
      </c>
      <c r="C32" s="135">
        <f>SUM(C33:C38,C41)</f>
        <v>462623</v>
      </c>
    </row>
    <row r="33" spans="1:3" ht="21.6" customHeight="1">
      <c r="A33" s="40">
        <v>11001</v>
      </c>
      <c r="B33" s="40" t="s">
        <v>33</v>
      </c>
      <c r="C33" s="136">
        <v>1227</v>
      </c>
    </row>
    <row r="34" spans="1:3" ht="21.6" customHeight="1">
      <c r="A34" s="40">
        <v>11002</v>
      </c>
      <c r="B34" s="40" t="s">
        <v>34</v>
      </c>
      <c r="C34" s="136">
        <v>355647</v>
      </c>
    </row>
    <row r="35" spans="1:3" ht="21.6" customHeight="1">
      <c r="A35" s="40">
        <v>11003</v>
      </c>
      <c r="B35" s="40" t="s">
        <v>35</v>
      </c>
      <c r="C35" s="136">
        <v>23002</v>
      </c>
    </row>
    <row r="36" spans="1:3" ht="21.6" customHeight="1">
      <c r="A36" s="40">
        <v>11008</v>
      </c>
      <c r="B36" s="40" t="s">
        <v>36</v>
      </c>
      <c r="C36" s="136">
        <v>44128</v>
      </c>
    </row>
    <row r="37" spans="1:3" ht="21.6" customHeight="1">
      <c r="A37" s="40">
        <v>11009</v>
      </c>
      <c r="B37" s="40" t="s">
        <v>37</v>
      </c>
      <c r="C37" s="136"/>
    </row>
    <row r="38" spans="1:3" ht="21.6" customHeight="1">
      <c r="A38" s="40">
        <v>11011</v>
      </c>
      <c r="B38" s="40" t="s">
        <v>38</v>
      </c>
      <c r="C38" s="136">
        <f>SUM(C39:C40)</f>
        <v>38619</v>
      </c>
    </row>
    <row r="39" spans="1:3" ht="21.6" customHeight="1">
      <c r="A39" s="40"/>
      <c r="B39" s="40" t="s">
        <v>39</v>
      </c>
      <c r="C39" s="136">
        <v>14509</v>
      </c>
    </row>
    <row r="40" spans="1:3" ht="21.6" customHeight="1">
      <c r="A40" s="40"/>
      <c r="B40" s="40" t="s">
        <v>40</v>
      </c>
      <c r="C40" s="136">
        <v>24110</v>
      </c>
    </row>
    <row r="41" spans="1:3" ht="21.6" customHeight="1">
      <c r="A41" s="40">
        <v>11015</v>
      </c>
      <c r="B41" s="40" t="s">
        <v>41</v>
      </c>
      <c r="C41" s="136"/>
    </row>
  </sheetData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45" orientation="portrait" useFirstPageNumber="1"/>
  <headerFooter differentOddEven="1">
    <oddFooter>&amp;R&amp;"华文楷体"&amp;13&amp;B— &amp;P —</oddFooter>
    <evenFooter>&amp;L&amp;"华文楷体"&amp;13&amp;B— &amp;P —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"/>
  <sheetViews>
    <sheetView tabSelected="1" workbookViewId="0">
      <selection activeCell="J12" sqref="J12"/>
    </sheetView>
  </sheetViews>
  <sheetFormatPr defaultColWidth="8.75" defaultRowHeight="14.25"/>
  <cols>
    <col min="1" max="1" width="20.125" style="5" customWidth="1"/>
    <col min="2" max="2" width="40.625" style="5" customWidth="1"/>
    <col min="3" max="3" width="15.75" style="5" customWidth="1"/>
    <col min="4" max="32" width="9" style="5"/>
    <col min="33" max="16384" width="8.75" style="5"/>
  </cols>
  <sheetData>
    <row r="1" spans="1:3" s="1" customFormat="1" ht="24.95" customHeight="1">
      <c r="A1" s="6" t="s">
        <v>621</v>
      </c>
    </row>
    <row r="2" spans="1:3" s="2" customFormat="1" ht="60" customHeight="1">
      <c r="A2" s="151" t="s">
        <v>622</v>
      </c>
      <c r="B2" s="150"/>
      <c r="C2" s="150"/>
    </row>
    <row r="3" spans="1:3" s="3" customFormat="1" ht="24.95" customHeight="1">
      <c r="C3" s="7" t="s">
        <v>1</v>
      </c>
    </row>
    <row r="4" spans="1:3" s="4" customFormat="1" ht="24.95" customHeight="1">
      <c r="A4" s="8" t="s">
        <v>2</v>
      </c>
      <c r="B4" s="8" t="s">
        <v>3</v>
      </c>
      <c r="C4" s="8" t="s">
        <v>4</v>
      </c>
    </row>
    <row r="5" spans="1:3" s="3" customFormat="1" ht="24.95" customHeight="1">
      <c r="A5" s="9"/>
      <c r="B5" s="10" t="s">
        <v>623</v>
      </c>
      <c r="C5" s="11">
        <f>SUM(C6)</f>
        <v>352</v>
      </c>
    </row>
    <row r="6" spans="1:3" s="3" customFormat="1" ht="24.95" customHeight="1">
      <c r="A6" s="9">
        <v>223</v>
      </c>
      <c r="B6" s="10" t="s">
        <v>624</v>
      </c>
      <c r="C6" s="11">
        <f>SUM(C7,C10,C12)</f>
        <v>352</v>
      </c>
    </row>
    <row r="7" spans="1:3" s="3" customFormat="1" ht="24.95" customHeight="1">
      <c r="A7" s="9">
        <v>22301</v>
      </c>
      <c r="B7" s="10" t="s">
        <v>625</v>
      </c>
      <c r="C7" s="11">
        <f>SUM(C8:C9)</f>
        <v>42</v>
      </c>
    </row>
    <row r="8" spans="1:3" s="3" customFormat="1" ht="24.95" customHeight="1">
      <c r="A8" s="9">
        <v>2230105</v>
      </c>
      <c r="B8" s="9" t="s">
        <v>626</v>
      </c>
      <c r="C8" s="11">
        <v>8</v>
      </c>
    </row>
    <row r="9" spans="1:3" s="3" customFormat="1" ht="24.95" customHeight="1">
      <c r="A9" s="9">
        <v>2230199</v>
      </c>
      <c r="B9" s="9" t="s">
        <v>627</v>
      </c>
      <c r="C9" s="11">
        <v>34</v>
      </c>
    </row>
    <row r="10" spans="1:3" s="3" customFormat="1" ht="24.95" customHeight="1">
      <c r="A10" s="9">
        <v>22302</v>
      </c>
      <c r="B10" s="10" t="s">
        <v>628</v>
      </c>
      <c r="C10" s="11">
        <f>SUM(C11)</f>
        <v>300</v>
      </c>
    </row>
    <row r="11" spans="1:3" s="3" customFormat="1" ht="24.95" customHeight="1">
      <c r="A11" s="9">
        <v>2230299</v>
      </c>
      <c r="B11" s="9" t="s">
        <v>629</v>
      </c>
      <c r="C11" s="11">
        <v>300</v>
      </c>
    </row>
    <row r="12" spans="1:3" s="3" customFormat="1" ht="24.95" customHeight="1">
      <c r="A12" s="9">
        <v>22399</v>
      </c>
      <c r="B12" s="10" t="s">
        <v>630</v>
      </c>
      <c r="C12" s="11">
        <f>SUM(C13)</f>
        <v>10</v>
      </c>
    </row>
    <row r="13" spans="1:3" s="3" customFormat="1" ht="24.95" customHeight="1">
      <c r="A13" s="9">
        <v>2239999</v>
      </c>
      <c r="B13" s="9" t="s">
        <v>629</v>
      </c>
      <c r="C13" s="11">
        <v>10</v>
      </c>
    </row>
    <row r="14" spans="1:3" ht="24.95" customHeight="1">
      <c r="A14" s="12"/>
      <c r="B14" s="13" t="s">
        <v>574</v>
      </c>
      <c r="C14" s="11"/>
    </row>
    <row r="15" spans="1:3" ht="24.95" customHeight="1">
      <c r="A15" s="14" t="s">
        <v>631</v>
      </c>
      <c r="B15" s="10" t="s">
        <v>632</v>
      </c>
      <c r="C15" s="11"/>
    </row>
    <row r="16" spans="1:3" ht="24.95" customHeight="1">
      <c r="A16" s="14" t="s">
        <v>633</v>
      </c>
      <c r="B16" s="14" t="s">
        <v>634</v>
      </c>
      <c r="C16" s="11"/>
    </row>
    <row r="17" spans="1:3" ht="24.95" customHeight="1">
      <c r="A17" s="14"/>
      <c r="B17" s="14" t="s">
        <v>635</v>
      </c>
      <c r="C17" s="11"/>
    </row>
    <row r="18" spans="1:3" ht="24.95" customHeight="1">
      <c r="A18" s="15"/>
      <c r="B18" s="16" t="s">
        <v>636</v>
      </c>
      <c r="C18" s="17">
        <f>SUM(C5,C14)</f>
        <v>352</v>
      </c>
    </row>
  </sheetData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5" orientation="portrait" useFirstPageNumber="1"/>
  <headerFooter differentOddEven="1">
    <oddFooter>&amp;R&amp;"华文楷体"&amp;13&amp;B—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9"/>
  <sheetViews>
    <sheetView workbookViewId="0">
      <selection activeCell="C19" sqref="B19:C37"/>
    </sheetView>
  </sheetViews>
  <sheetFormatPr defaultColWidth="9.125" defaultRowHeight="21.95" customHeight="1"/>
  <cols>
    <col min="1" max="1" width="14.625" customWidth="1"/>
    <col min="2" max="2" width="43.25" customWidth="1"/>
    <col min="3" max="3" width="15.25" style="124" customWidth="1"/>
  </cols>
  <sheetData>
    <row r="1" spans="1:3" s="123" customFormat="1" ht="24.95" customHeight="1">
      <c r="A1" s="125" t="s">
        <v>42</v>
      </c>
      <c r="C1" s="126"/>
    </row>
    <row r="2" spans="1:3" s="123" customFormat="1" ht="60" customHeight="1">
      <c r="A2" s="138" t="s">
        <v>43</v>
      </c>
      <c r="B2" s="138"/>
      <c r="C2" s="138"/>
    </row>
    <row r="3" spans="1:3" s="76" customFormat="1" ht="24.95" customHeight="1">
      <c r="A3" s="127"/>
      <c r="B3" s="127"/>
      <c r="C3" s="128" t="s">
        <v>44</v>
      </c>
    </row>
    <row r="4" spans="1:3" s="119" customFormat="1" ht="21.95" customHeight="1">
      <c r="A4" s="82" t="s">
        <v>2</v>
      </c>
      <c r="B4" s="82" t="s">
        <v>3</v>
      </c>
      <c r="C4" s="82" t="s">
        <v>4</v>
      </c>
    </row>
    <row r="5" spans="1:3" s="76" customFormat="1" ht="21.95" customHeight="1">
      <c r="A5" s="9"/>
      <c r="B5" s="10" t="s">
        <v>45</v>
      </c>
      <c r="C5" s="129">
        <f>C6+C118+C124+C148+C170+C186+C204+C281+C319+C334+C352+C419+C433+C439+C448+C455+C457+C471+C482+C485+C502+C505+C508</f>
        <v>531645</v>
      </c>
    </row>
    <row r="6" spans="1:3" s="76" customFormat="1" ht="21.95" customHeight="1">
      <c r="A6" s="9">
        <v>201</v>
      </c>
      <c r="B6" s="10" t="s">
        <v>46</v>
      </c>
      <c r="C6" s="38">
        <f>C7+C15+C20+C26+C30+C37+C46+C48+C53+C58+C61+C67+C70+C74+C79+C83+C87+C92+C96+C99+C104+C113+C116</f>
        <v>41793</v>
      </c>
    </row>
    <row r="7" spans="1:3" s="76" customFormat="1" ht="21.95" customHeight="1">
      <c r="A7" s="9">
        <v>20101</v>
      </c>
      <c r="B7" s="10" t="s">
        <v>47</v>
      </c>
      <c r="C7" s="129">
        <f>SUM(C8:C14)</f>
        <v>581</v>
      </c>
    </row>
    <row r="8" spans="1:3" s="76" customFormat="1" ht="21.95" customHeight="1">
      <c r="A8" s="9">
        <v>2010101</v>
      </c>
      <c r="B8" s="9" t="s">
        <v>48</v>
      </c>
      <c r="C8" s="129">
        <v>398</v>
      </c>
    </row>
    <row r="9" spans="1:3" s="76" customFormat="1" ht="21.95" customHeight="1">
      <c r="A9" s="9">
        <v>2010102</v>
      </c>
      <c r="B9" s="9" t="s">
        <v>49</v>
      </c>
      <c r="C9" s="129">
        <v>10</v>
      </c>
    </row>
    <row r="10" spans="1:3" s="76" customFormat="1" ht="21.95" customHeight="1">
      <c r="A10" s="9">
        <v>2010104</v>
      </c>
      <c r="B10" s="9" t="s">
        <v>50</v>
      </c>
      <c r="C10" s="129">
        <v>120</v>
      </c>
    </row>
    <row r="11" spans="1:3" s="76" customFormat="1" ht="21.95" customHeight="1">
      <c r="A11" s="9">
        <v>2010106</v>
      </c>
      <c r="B11" s="9" t="s">
        <v>51</v>
      </c>
      <c r="C11" s="129">
        <v>12</v>
      </c>
    </row>
    <row r="12" spans="1:3" s="76" customFormat="1" ht="21.95" customHeight="1">
      <c r="A12" s="9">
        <v>2010108</v>
      </c>
      <c r="B12" s="9" t="s">
        <v>52</v>
      </c>
      <c r="C12" s="129">
        <v>22</v>
      </c>
    </row>
    <row r="13" spans="1:3" s="76" customFormat="1" ht="21.95" customHeight="1">
      <c r="A13" s="9">
        <v>2010150</v>
      </c>
      <c r="B13" s="9" t="s">
        <v>53</v>
      </c>
      <c r="C13" s="129">
        <v>18</v>
      </c>
    </row>
    <row r="14" spans="1:3" s="76" customFormat="1" ht="21.95" customHeight="1">
      <c r="A14" s="9">
        <v>2010199</v>
      </c>
      <c r="B14" s="9" t="s">
        <v>54</v>
      </c>
      <c r="C14" s="129">
        <v>1</v>
      </c>
    </row>
    <row r="15" spans="1:3" s="76" customFormat="1" ht="21.95" customHeight="1">
      <c r="A15" s="9">
        <v>20102</v>
      </c>
      <c r="B15" s="10" t="s">
        <v>55</v>
      </c>
      <c r="C15" s="129">
        <f>SUM(C16:C19)</f>
        <v>551</v>
      </c>
    </row>
    <row r="16" spans="1:3" s="76" customFormat="1" ht="21.95" customHeight="1">
      <c r="A16" s="9">
        <v>2010201</v>
      </c>
      <c r="B16" s="9" t="s">
        <v>48</v>
      </c>
      <c r="C16" s="129">
        <v>498</v>
      </c>
    </row>
    <row r="17" spans="1:3" s="76" customFormat="1" ht="21.95" customHeight="1">
      <c r="A17" s="9">
        <v>2010204</v>
      </c>
      <c r="B17" s="9" t="s">
        <v>56</v>
      </c>
      <c r="C17" s="129">
        <v>9</v>
      </c>
    </row>
    <row r="18" spans="1:3" s="76" customFormat="1" ht="21.95" customHeight="1">
      <c r="A18" s="9">
        <v>2010205</v>
      </c>
      <c r="B18" s="9" t="s">
        <v>57</v>
      </c>
      <c r="C18" s="129">
        <v>32</v>
      </c>
    </row>
    <row r="19" spans="1:3" s="76" customFormat="1" ht="21.95" customHeight="1">
      <c r="A19" s="9">
        <v>2010299</v>
      </c>
      <c r="B19" s="9" t="s">
        <v>58</v>
      </c>
      <c r="C19" s="129">
        <v>12</v>
      </c>
    </row>
    <row r="20" spans="1:3" s="76" customFormat="1" ht="21.95" customHeight="1">
      <c r="A20" s="9">
        <v>20103</v>
      </c>
      <c r="B20" s="10" t="s">
        <v>59</v>
      </c>
      <c r="C20" s="129">
        <f>SUM(C21:C25)</f>
        <v>24050</v>
      </c>
    </row>
    <row r="21" spans="1:3" s="76" customFormat="1" ht="21.95" customHeight="1">
      <c r="A21" s="9">
        <v>2010301</v>
      </c>
      <c r="B21" s="9" t="s">
        <v>48</v>
      </c>
      <c r="C21" s="129">
        <v>20479</v>
      </c>
    </row>
    <row r="22" spans="1:3" s="76" customFormat="1" ht="21.95" customHeight="1">
      <c r="A22" s="9">
        <v>2010302</v>
      </c>
      <c r="B22" s="9" t="s">
        <v>49</v>
      </c>
      <c r="C22" s="129">
        <v>224</v>
      </c>
    </row>
    <row r="23" spans="1:3" s="76" customFormat="1" ht="21.95" customHeight="1">
      <c r="A23" s="9">
        <v>2010305</v>
      </c>
      <c r="B23" s="9" t="s">
        <v>60</v>
      </c>
      <c r="C23" s="129">
        <v>978</v>
      </c>
    </row>
    <row r="24" spans="1:3" s="76" customFormat="1" ht="21.95" customHeight="1">
      <c r="A24" s="9">
        <v>2010350</v>
      </c>
      <c r="B24" s="9" t="s">
        <v>53</v>
      </c>
      <c r="C24" s="129">
        <v>1153</v>
      </c>
    </row>
    <row r="25" spans="1:3" s="76" customFormat="1" ht="21.95" customHeight="1">
      <c r="A25" s="9">
        <v>2010399</v>
      </c>
      <c r="B25" s="9" t="s">
        <v>61</v>
      </c>
      <c r="C25" s="129">
        <v>1216</v>
      </c>
    </row>
    <row r="26" spans="1:3" s="76" customFormat="1" ht="21.95" customHeight="1">
      <c r="A26" s="9">
        <v>20104</v>
      </c>
      <c r="B26" s="10" t="s">
        <v>62</v>
      </c>
      <c r="C26" s="129">
        <f>SUM(C27:C29)</f>
        <v>1265</v>
      </c>
    </row>
    <row r="27" spans="1:3" s="76" customFormat="1" ht="21.95" customHeight="1">
      <c r="A27" s="9">
        <v>2010401</v>
      </c>
      <c r="B27" s="9" t="s">
        <v>48</v>
      </c>
      <c r="C27" s="129">
        <v>436</v>
      </c>
    </row>
    <row r="28" spans="1:3" s="76" customFormat="1" ht="21.95" customHeight="1">
      <c r="A28" s="9">
        <v>2010450</v>
      </c>
      <c r="B28" s="9" t="s">
        <v>53</v>
      </c>
      <c r="C28" s="129">
        <v>60</v>
      </c>
    </row>
    <row r="29" spans="1:3" s="76" customFormat="1" ht="21.95" customHeight="1">
      <c r="A29" s="9">
        <v>2010499</v>
      </c>
      <c r="B29" s="9" t="s">
        <v>63</v>
      </c>
      <c r="C29" s="129">
        <v>769</v>
      </c>
    </row>
    <row r="30" spans="1:3" s="76" customFormat="1" ht="21.95" customHeight="1">
      <c r="A30" s="9">
        <v>20105</v>
      </c>
      <c r="B30" s="10" t="s">
        <v>64</v>
      </c>
      <c r="C30" s="129">
        <f>SUM(C31:C36)</f>
        <v>321</v>
      </c>
    </row>
    <row r="31" spans="1:3" s="76" customFormat="1" ht="21.95" customHeight="1">
      <c r="A31" s="9">
        <v>2010501</v>
      </c>
      <c r="B31" s="9" t="s">
        <v>48</v>
      </c>
      <c r="C31" s="129">
        <v>116</v>
      </c>
    </row>
    <row r="32" spans="1:3" s="76" customFormat="1" ht="21.95" customHeight="1">
      <c r="A32" s="9">
        <v>2010505</v>
      </c>
      <c r="B32" s="9" t="s">
        <v>65</v>
      </c>
      <c r="C32" s="129">
        <v>98</v>
      </c>
    </row>
    <row r="33" spans="1:3" s="76" customFormat="1" ht="21.95" customHeight="1">
      <c r="A33" s="9">
        <v>2010507</v>
      </c>
      <c r="B33" s="9" t="s">
        <v>66</v>
      </c>
      <c r="C33" s="129">
        <v>31</v>
      </c>
    </row>
    <row r="34" spans="1:3" s="76" customFormat="1" ht="21.95" customHeight="1">
      <c r="A34" s="9">
        <v>2010508</v>
      </c>
      <c r="B34" s="9" t="s">
        <v>67</v>
      </c>
      <c r="C34" s="129">
        <v>16</v>
      </c>
    </row>
    <row r="35" spans="1:3" s="76" customFormat="1" ht="21.95" customHeight="1">
      <c r="A35" s="9">
        <v>2010550</v>
      </c>
      <c r="B35" s="9" t="s">
        <v>53</v>
      </c>
      <c r="C35" s="129">
        <v>57</v>
      </c>
    </row>
    <row r="36" spans="1:3" s="76" customFormat="1" ht="21.95" customHeight="1">
      <c r="A36" s="9">
        <v>2010599</v>
      </c>
      <c r="B36" s="9" t="s">
        <v>68</v>
      </c>
      <c r="C36" s="129">
        <v>3</v>
      </c>
    </row>
    <row r="37" spans="1:3" s="76" customFormat="1" ht="21.95" customHeight="1">
      <c r="A37" s="9">
        <v>20106</v>
      </c>
      <c r="B37" s="10" t="s">
        <v>69</v>
      </c>
      <c r="C37" s="129">
        <f>SUM(C38:C45)</f>
        <v>4221</v>
      </c>
    </row>
    <row r="38" spans="1:3" s="76" customFormat="1" ht="21.95" customHeight="1">
      <c r="A38" s="9">
        <v>2010601</v>
      </c>
      <c r="B38" s="9" t="s">
        <v>48</v>
      </c>
      <c r="C38" s="129">
        <v>585</v>
      </c>
    </row>
    <row r="39" spans="1:3" s="76" customFormat="1" ht="21.95" customHeight="1">
      <c r="A39" s="9">
        <v>2010602</v>
      </c>
      <c r="B39" s="9" t="s">
        <v>49</v>
      </c>
      <c r="C39" s="129">
        <v>14</v>
      </c>
    </row>
    <row r="40" spans="1:3" s="76" customFormat="1" ht="21.95" customHeight="1">
      <c r="A40" s="9">
        <v>2010605</v>
      </c>
      <c r="B40" s="9" t="s">
        <v>70</v>
      </c>
      <c r="C40" s="129">
        <v>4</v>
      </c>
    </row>
    <row r="41" spans="1:3" s="76" customFormat="1" ht="21.95" customHeight="1">
      <c r="A41" s="9">
        <v>2010606</v>
      </c>
      <c r="B41" s="9" t="s">
        <v>71</v>
      </c>
      <c r="C41" s="129">
        <v>5</v>
      </c>
    </row>
    <row r="42" spans="1:3" s="76" customFormat="1" ht="21.95" customHeight="1">
      <c r="A42" s="9">
        <v>2010607</v>
      </c>
      <c r="B42" s="9" t="s">
        <v>72</v>
      </c>
      <c r="C42" s="129">
        <v>284</v>
      </c>
    </row>
    <row r="43" spans="1:3" s="76" customFormat="1" ht="21.95" customHeight="1">
      <c r="A43" s="9">
        <v>2010608</v>
      </c>
      <c r="B43" s="9" t="s">
        <v>73</v>
      </c>
      <c r="C43" s="129">
        <v>53</v>
      </c>
    </row>
    <row r="44" spans="1:3" s="76" customFormat="1" ht="21.95" customHeight="1">
      <c r="A44" s="9">
        <v>2010650</v>
      </c>
      <c r="B44" s="9" t="s">
        <v>53</v>
      </c>
      <c r="C44" s="129">
        <v>2434</v>
      </c>
    </row>
    <row r="45" spans="1:3" s="76" customFormat="1" ht="21.95" customHeight="1">
      <c r="A45" s="9">
        <v>2010699</v>
      </c>
      <c r="B45" s="9" t="s">
        <v>74</v>
      </c>
      <c r="C45" s="129">
        <v>842</v>
      </c>
    </row>
    <row r="46" spans="1:3" s="76" customFormat="1" ht="21.95" customHeight="1">
      <c r="A46" s="9">
        <v>20107</v>
      </c>
      <c r="B46" s="10" t="s">
        <v>75</v>
      </c>
      <c r="C46" s="129">
        <f>SUM(C47:C47)</f>
        <v>732</v>
      </c>
    </row>
    <row r="47" spans="1:3" s="76" customFormat="1" ht="21.95" customHeight="1">
      <c r="A47" s="9">
        <v>2010701</v>
      </c>
      <c r="B47" s="9" t="s">
        <v>48</v>
      </c>
      <c r="C47" s="129">
        <v>732</v>
      </c>
    </row>
    <row r="48" spans="1:3" s="76" customFormat="1" ht="21.95" customHeight="1">
      <c r="A48" s="9">
        <v>20108</v>
      </c>
      <c r="B48" s="10" t="s">
        <v>76</v>
      </c>
      <c r="C48" s="129">
        <f>SUM(C49:C52)</f>
        <v>484</v>
      </c>
    </row>
    <row r="49" spans="1:3" s="76" customFormat="1" ht="21.95" customHeight="1">
      <c r="A49" s="9">
        <v>2010801</v>
      </c>
      <c r="B49" s="9" t="s">
        <v>48</v>
      </c>
      <c r="C49" s="129">
        <v>159</v>
      </c>
    </row>
    <row r="50" spans="1:3" s="76" customFormat="1" ht="21.95" customHeight="1">
      <c r="A50" s="9">
        <v>2010804</v>
      </c>
      <c r="B50" s="9" t="s">
        <v>77</v>
      </c>
      <c r="C50" s="129">
        <v>251</v>
      </c>
    </row>
    <row r="51" spans="1:3" s="76" customFormat="1" ht="21.95" customHeight="1">
      <c r="A51" s="9">
        <v>2010850</v>
      </c>
      <c r="B51" s="9" t="s">
        <v>53</v>
      </c>
      <c r="C51" s="129">
        <v>50</v>
      </c>
    </row>
    <row r="52" spans="1:3" s="76" customFormat="1" ht="21.95" customHeight="1">
      <c r="A52" s="9">
        <v>2010899</v>
      </c>
      <c r="B52" s="9" t="s">
        <v>78</v>
      </c>
      <c r="C52" s="129">
        <v>24</v>
      </c>
    </row>
    <row r="53" spans="1:3" s="76" customFormat="1" ht="21.95" customHeight="1">
      <c r="A53" s="9">
        <v>20111</v>
      </c>
      <c r="B53" s="10" t="s">
        <v>79</v>
      </c>
      <c r="C53" s="129">
        <f>SUM(C54:C57)</f>
        <v>1376</v>
      </c>
    </row>
    <row r="54" spans="1:3" s="76" customFormat="1" ht="21.95" customHeight="1">
      <c r="A54" s="9">
        <v>2011101</v>
      </c>
      <c r="B54" s="9" t="s">
        <v>48</v>
      </c>
      <c r="C54" s="129">
        <v>1115</v>
      </c>
    </row>
    <row r="55" spans="1:3" s="76" customFormat="1" ht="21.95" customHeight="1">
      <c r="A55" s="9">
        <v>2011106</v>
      </c>
      <c r="B55" s="9" t="s">
        <v>80</v>
      </c>
      <c r="C55" s="129">
        <v>17</v>
      </c>
    </row>
    <row r="56" spans="1:3" s="76" customFormat="1" ht="21.95" customHeight="1">
      <c r="A56" s="9">
        <v>2011150</v>
      </c>
      <c r="B56" s="9" t="s">
        <v>53</v>
      </c>
      <c r="C56" s="129">
        <v>155</v>
      </c>
    </row>
    <row r="57" spans="1:3" s="76" customFormat="1" ht="21.95" customHeight="1">
      <c r="A57" s="9">
        <v>2011199</v>
      </c>
      <c r="B57" s="9" t="s">
        <v>81</v>
      </c>
      <c r="C57" s="129">
        <v>89</v>
      </c>
    </row>
    <row r="58" spans="1:3" s="76" customFormat="1" ht="21.95" customHeight="1">
      <c r="A58" s="9">
        <v>20113</v>
      </c>
      <c r="B58" s="10" t="s">
        <v>82</v>
      </c>
      <c r="C58" s="129">
        <f>SUM(C59:C60)</f>
        <v>179</v>
      </c>
    </row>
    <row r="59" spans="1:3" s="76" customFormat="1" ht="21.95" customHeight="1">
      <c r="A59" s="9">
        <v>2011308</v>
      </c>
      <c r="B59" s="9" t="s">
        <v>83</v>
      </c>
      <c r="C59" s="129">
        <v>137</v>
      </c>
    </row>
    <row r="60" spans="1:3" s="76" customFormat="1" ht="21.95" customHeight="1">
      <c r="A60" s="9">
        <v>2011399</v>
      </c>
      <c r="B60" s="9" t="s">
        <v>84</v>
      </c>
      <c r="C60" s="129">
        <v>42</v>
      </c>
    </row>
    <row r="61" spans="1:3" s="76" customFormat="1" ht="21.95" customHeight="1">
      <c r="A61" s="9">
        <v>20123</v>
      </c>
      <c r="B61" s="10" t="s">
        <v>85</v>
      </c>
      <c r="C61" s="129">
        <f>SUM(C62:C66)</f>
        <v>87</v>
      </c>
    </row>
    <row r="62" spans="1:3" s="76" customFormat="1" ht="21.95" customHeight="1">
      <c r="A62" s="9">
        <v>2012301</v>
      </c>
      <c r="B62" s="9" t="s">
        <v>48</v>
      </c>
      <c r="C62" s="129">
        <v>54</v>
      </c>
    </row>
    <row r="63" spans="1:3" s="76" customFormat="1" ht="21.95" customHeight="1">
      <c r="A63" s="9">
        <v>2012302</v>
      </c>
      <c r="B63" s="9" t="s">
        <v>49</v>
      </c>
      <c r="C63" s="129">
        <v>4</v>
      </c>
    </row>
    <row r="64" spans="1:3" s="76" customFormat="1" ht="21.95" customHeight="1">
      <c r="A64" s="9">
        <v>2012304</v>
      </c>
      <c r="B64" s="9" t="s">
        <v>86</v>
      </c>
      <c r="C64" s="129">
        <v>6</v>
      </c>
    </row>
    <row r="65" spans="1:3" s="76" customFormat="1" ht="21.95" customHeight="1">
      <c r="A65" s="9">
        <v>2012350</v>
      </c>
      <c r="B65" s="9" t="s">
        <v>53</v>
      </c>
      <c r="C65" s="129">
        <v>17</v>
      </c>
    </row>
    <row r="66" spans="1:3" s="76" customFormat="1" ht="21.95" customHeight="1">
      <c r="A66" s="9">
        <v>2012399</v>
      </c>
      <c r="B66" s="9" t="s">
        <v>87</v>
      </c>
      <c r="C66" s="129">
        <v>6</v>
      </c>
    </row>
    <row r="67" spans="1:3" s="76" customFormat="1" ht="21.95" customHeight="1">
      <c r="A67" s="9">
        <v>20126</v>
      </c>
      <c r="B67" s="10" t="s">
        <v>88</v>
      </c>
      <c r="C67" s="129">
        <f>SUM(C68:C69)</f>
        <v>77</v>
      </c>
    </row>
    <row r="68" spans="1:3" s="76" customFormat="1" ht="21.95" customHeight="1">
      <c r="A68" s="9">
        <v>2012601</v>
      </c>
      <c r="B68" s="9" t="s">
        <v>48</v>
      </c>
      <c r="C68" s="129">
        <v>68</v>
      </c>
    </row>
    <row r="69" spans="1:3" s="76" customFormat="1" ht="21.95" customHeight="1">
      <c r="A69" s="9">
        <v>2012602</v>
      </c>
      <c r="B69" s="9" t="s">
        <v>49</v>
      </c>
      <c r="C69" s="129">
        <v>9</v>
      </c>
    </row>
    <row r="70" spans="1:3" s="76" customFormat="1" ht="21.95" customHeight="1">
      <c r="A70" s="9">
        <v>20128</v>
      </c>
      <c r="B70" s="10" t="s">
        <v>89</v>
      </c>
      <c r="C70" s="129">
        <f>SUM(C71:C73)</f>
        <v>46</v>
      </c>
    </row>
    <row r="71" spans="1:3" s="76" customFormat="1" ht="21.95" customHeight="1">
      <c r="A71" s="9">
        <v>2012801</v>
      </c>
      <c r="B71" s="9" t="s">
        <v>48</v>
      </c>
      <c r="C71" s="129">
        <v>36</v>
      </c>
    </row>
    <row r="72" spans="1:3" s="76" customFormat="1" ht="21.95" customHeight="1">
      <c r="A72" s="9">
        <v>2012850</v>
      </c>
      <c r="B72" s="9" t="s">
        <v>53</v>
      </c>
      <c r="C72" s="129">
        <v>8</v>
      </c>
    </row>
    <row r="73" spans="1:3" s="76" customFormat="1" ht="21.95" customHeight="1">
      <c r="A73" s="9">
        <v>2012899</v>
      </c>
      <c r="B73" s="9" t="s">
        <v>90</v>
      </c>
      <c r="C73" s="129">
        <v>2</v>
      </c>
    </row>
    <row r="74" spans="1:3" s="76" customFormat="1" ht="21.95" customHeight="1">
      <c r="A74" s="9">
        <v>20129</v>
      </c>
      <c r="B74" s="10" t="s">
        <v>91</v>
      </c>
      <c r="C74" s="129">
        <f>SUM(C75:C78)</f>
        <v>359</v>
      </c>
    </row>
    <row r="75" spans="1:3" s="76" customFormat="1" ht="21.95" customHeight="1">
      <c r="A75" s="9">
        <v>2012901</v>
      </c>
      <c r="B75" s="9" t="s">
        <v>48</v>
      </c>
      <c r="C75" s="129">
        <v>273</v>
      </c>
    </row>
    <row r="76" spans="1:3" s="76" customFormat="1" ht="21.95" customHeight="1">
      <c r="A76" s="9">
        <v>2012906</v>
      </c>
      <c r="B76" s="9" t="s">
        <v>92</v>
      </c>
      <c r="C76" s="129">
        <v>17</v>
      </c>
    </row>
    <row r="77" spans="1:3" s="76" customFormat="1" ht="21.95" customHeight="1">
      <c r="A77" s="9">
        <v>2012950</v>
      </c>
      <c r="B77" s="9" t="s">
        <v>53</v>
      </c>
      <c r="C77" s="129">
        <v>21</v>
      </c>
    </row>
    <row r="78" spans="1:3" s="76" customFormat="1" ht="21.95" customHeight="1">
      <c r="A78" s="9">
        <v>2012999</v>
      </c>
      <c r="B78" s="9" t="s">
        <v>93</v>
      </c>
      <c r="C78" s="129">
        <v>48</v>
      </c>
    </row>
    <row r="79" spans="1:3" s="76" customFormat="1" ht="21.95" customHeight="1">
      <c r="A79" s="9">
        <v>20131</v>
      </c>
      <c r="B79" s="10" t="s">
        <v>94</v>
      </c>
      <c r="C79" s="129">
        <f>SUM(C80:C82)</f>
        <v>807</v>
      </c>
    </row>
    <row r="80" spans="1:3" s="76" customFormat="1" ht="21.95" customHeight="1">
      <c r="A80" s="9">
        <v>2013101</v>
      </c>
      <c r="B80" s="9" t="s">
        <v>48</v>
      </c>
      <c r="C80" s="129">
        <v>446</v>
      </c>
    </row>
    <row r="81" spans="1:3" s="76" customFormat="1" ht="21.95" customHeight="1">
      <c r="A81" s="9">
        <v>2013150</v>
      </c>
      <c r="B81" s="9" t="s">
        <v>53</v>
      </c>
      <c r="C81" s="129">
        <v>81</v>
      </c>
    </row>
    <row r="82" spans="1:3" s="76" customFormat="1" ht="21.95" customHeight="1">
      <c r="A82" s="9">
        <v>2013199</v>
      </c>
      <c r="B82" s="9" t="s">
        <v>95</v>
      </c>
      <c r="C82" s="129">
        <v>280</v>
      </c>
    </row>
    <row r="83" spans="1:3" s="76" customFormat="1" ht="21.95" customHeight="1">
      <c r="A83" s="9">
        <v>20132</v>
      </c>
      <c r="B83" s="10" t="s">
        <v>96</v>
      </c>
      <c r="C83" s="129">
        <f>SUM(C84:C86)</f>
        <v>1239</v>
      </c>
    </row>
    <row r="84" spans="1:3" s="76" customFormat="1" ht="21.95" customHeight="1">
      <c r="A84" s="9">
        <v>2013201</v>
      </c>
      <c r="B84" s="9" t="s">
        <v>48</v>
      </c>
      <c r="C84" s="129">
        <v>241</v>
      </c>
    </row>
    <row r="85" spans="1:3" s="76" customFormat="1" ht="21.95" customHeight="1">
      <c r="A85" s="9">
        <v>2013250</v>
      </c>
      <c r="B85" s="9" t="s">
        <v>53</v>
      </c>
      <c r="C85" s="129">
        <v>96</v>
      </c>
    </row>
    <row r="86" spans="1:3" s="76" customFormat="1" ht="21.95" customHeight="1">
      <c r="A86" s="9">
        <v>2013299</v>
      </c>
      <c r="B86" s="9" t="s">
        <v>97</v>
      </c>
      <c r="C86" s="129">
        <v>902</v>
      </c>
    </row>
    <row r="87" spans="1:3" s="76" customFormat="1" ht="21.95" customHeight="1">
      <c r="A87" s="9">
        <v>20133</v>
      </c>
      <c r="B87" s="10" t="s">
        <v>98</v>
      </c>
      <c r="C87" s="129">
        <f>SUM(C88:C91)</f>
        <v>687</v>
      </c>
    </row>
    <row r="88" spans="1:3" s="76" customFormat="1" ht="21.95" customHeight="1">
      <c r="A88" s="9">
        <v>2013301</v>
      </c>
      <c r="B88" s="9" t="s">
        <v>48</v>
      </c>
      <c r="C88" s="129">
        <v>136</v>
      </c>
    </row>
    <row r="89" spans="1:3" s="76" customFormat="1" ht="21.95" customHeight="1">
      <c r="A89" s="9">
        <v>2013304</v>
      </c>
      <c r="B89" s="9" t="s">
        <v>99</v>
      </c>
      <c r="C89" s="129">
        <v>58</v>
      </c>
    </row>
    <row r="90" spans="1:3" s="76" customFormat="1" ht="21.95" customHeight="1">
      <c r="A90" s="9">
        <v>2013350</v>
      </c>
      <c r="B90" s="9" t="s">
        <v>53</v>
      </c>
      <c r="C90" s="129">
        <v>206</v>
      </c>
    </row>
    <row r="91" spans="1:3" s="76" customFormat="1" ht="21.95" customHeight="1">
      <c r="A91" s="9">
        <v>2013399</v>
      </c>
      <c r="B91" s="9" t="s">
        <v>100</v>
      </c>
      <c r="C91" s="129">
        <v>287</v>
      </c>
    </row>
    <row r="92" spans="1:3" s="76" customFormat="1" ht="21.95" customHeight="1">
      <c r="A92" s="9">
        <v>20134</v>
      </c>
      <c r="B92" s="10" t="s">
        <v>101</v>
      </c>
      <c r="C92" s="129">
        <f>SUM(C93:C95)</f>
        <v>149</v>
      </c>
    </row>
    <row r="93" spans="1:3" s="76" customFormat="1" ht="21.95" customHeight="1">
      <c r="A93" s="9">
        <v>2013401</v>
      </c>
      <c r="B93" s="9" t="s">
        <v>48</v>
      </c>
      <c r="C93" s="129">
        <v>117</v>
      </c>
    </row>
    <row r="94" spans="1:3" s="76" customFormat="1" ht="21.95" customHeight="1">
      <c r="A94" s="9">
        <v>2013404</v>
      </c>
      <c r="B94" s="9" t="s">
        <v>102</v>
      </c>
      <c r="C94" s="129">
        <v>6</v>
      </c>
    </row>
    <row r="95" spans="1:3" s="76" customFormat="1" ht="21.95" customHeight="1">
      <c r="A95" s="9">
        <v>2013499</v>
      </c>
      <c r="B95" s="9" t="s">
        <v>103</v>
      </c>
      <c r="C95" s="129">
        <v>26</v>
      </c>
    </row>
    <row r="96" spans="1:3" s="76" customFormat="1" ht="21.95" customHeight="1">
      <c r="A96" s="9">
        <v>20136</v>
      </c>
      <c r="B96" s="10" t="s">
        <v>104</v>
      </c>
      <c r="C96" s="129">
        <f>SUM(C97:C98)</f>
        <v>146</v>
      </c>
    </row>
    <row r="97" spans="1:3" s="76" customFormat="1" ht="21.95" customHeight="1">
      <c r="A97" s="9">
        <v>2013601</v>
      </c>
      <c r="B97" s="9" t="s">
        <v>48</v>
      </c>
      <c r="C97" s="129">
        <v>1</v>
      </c>
    </row>
    <row r="98" spans="1:3" s="76" customFormat="1" ht="21.95" customHeight="1">
      <c r="A98" s="9">
        <v>2013699</v>
      </c>
      <c r="B98" s="9" t="s">
        <v>105</v>
      </c>
      <c r="C98" s="129">
        <v>145</v>
      </c>
    </row>
    <row r="99" spans="1:3" s="76" customFormat="1" ht="21.95" customHeight="1">
      <c r="A99" s="9">
        <v>20137</v>
      </c>
      <c r="B99" s="10" t="s">
        <v>106</v>
      </c>
      <c r="C99" s="129">
        <f>SUM(C100:C103)</f>
        <v>602</v>
      </c>
    </row>
    <row r="100" spans="1:3" s="76" customFormat="1" ht="21.95" customHeight="1">
      <c r="A100" s="9">
        <v>2013701</v>
      </c>
      <c r="B100" s="9" t="s">
        <v>48</v>
      </c>
      <c r="C100" s="129">
        <v>2</v>
      </c>
    </row>
    <row r="101" spans="1:3" s="76" customFormat="1" ht="21.95" customHeight="1">
      <c r="A101" s="9">
        <v>2013702</v>
      </c>
      <c r="B101" s="9" t="s">
        <v>49</v>
      </c>
      <c r="C101" s="129">
        <v>518</v>
      </c>
    </row>
    <row r="102" spans="1:3" s="76" customFormat="1" ht="21.95" customHeight="1">
      <c r="A102" s="9">
        <v>2013750</v>
      </c>
      <c r="B102" s="9" t="s">
        <v>53</v>
      </c>
      <c r="C102" s="129">
        <v>3</v>
      </c>
    </row>
    <row r="103" spans="1:3" s="76" customFormat="1" ht="21.95" customHeight="1">
      <c r="A103" s="9">
        <v>2013799</v>
      </c>
      <c r="B103" s="9" t="s">
        <v>107</v>
      </c>
      <c r="C103" s="129">
        <v>79</v>
      </c>
    </row>
    <row r="104" spans="1:3" s="76" customFormat="1" ht="21.95" customHeight="1">
      <c r="A104" s="9">
        <v>20138</v>
      </c>
      <c r="B104" s="10" t="s">
        <v>108</v>
      </c>
      <c r="C104" s="129">
        <f>SUM(C105:C112)</f>
        <v>3727</v>
      </c>
    </row>
    <row r="105" spans="1:3" s="76" customFormat="1" ht="21.95" customHeight="1">
      <c r="A105" s="9">
        <v>2013801</v>
      </c>
      <c r="B105" s="9" t="s">
        <v>48</v>
      </c>
      <c r="C105" s="129">
        <v>2724</v>
      </c>
    </row>
    <row r="106" spans="1:3" s="76" customFormat="1" ht="21.95" customHeight="1">
      <c r="A106" s="9">
        <v>2013804</v>
      </c>
      <c r="B106" s="9" t="s">
        <v>109</v>
      </c>
      <c r="C106" s="129">
        <v>20</v>
      </c>
    </row>
    <row r="107" spans="1:3" s="76" customFormat="1" ht="21.95" customHeight="1">
      <c r="A107" s="9">
        <v>2013805</v>
      </c>
      <c r="B107" s="9" t="s">
        <v>110</v>
      </c>
      <c r="C107" s="129">
        <v>20</v>
      </c>
    </row>
    <row r="108" spans="1:3" s="76" customFormat="1" ht="21.95" customHeight="1">
      <c r="A108" s="9">
        <v>2013808</v>
      </c>
      <c r="B108" s="9" t="s">
        <v>72</v>
      </c>
      <c r="C108" s="129">
        <v>165</v>
      </c>
    </row>
    <row r="109" spans="1:3" s="76" customFormat="1" ht="21.95" customHeight="1">
      <c r="A109" s="9">
        <v>2013815</v>
      </c>
      <c r="B109" s="9" t="s">
        <v>111</v>
      </c>
      <c r="C109" s="129">
        <v>8</v>
      </c>
    </row>
    <row r="110" spans="1:3" s="76" customFormat="1" ht="21.95" customHeight="1">
      <c r="A110" s="9">
        <v>2013816</v>
      </c>
      <c r="B110" s="9" t="s">
        <v>112</v>
      </c>
      <c r="C110" s="129">
        <v>28</v>
      </c>
    </row>
    <row r="111" spans="1:3" s="76" customFormat="1" ht="21.95" customHeight="1">
      <c r="A111" s="9">
        <v>2013850</v>
      </c>
      <c r="B111" s="9" t="s">
        <v>53</v>
      </c>
      <c r="C111" s="129">
        <v>713</v>
      </c>
    </row>
    <row r="112" spans="1:3" s="76" customFormat="1" ht="21.95" customHeight="1">
      <c r="A112" s="9">
        <v>2013899</v>
      </c>
      <c r="B112" s="9" t="s">
        <v>113</v>
      </c>
      <c r="C112" s="129">
        <v>49</v>
      </c>
    </row>
    <row r="113" spans="1:3" s="76" customFormat="1" ht="21.95" customHeight="1">
      <c r="A113" s="9">
        <v>20140</v>
      </c>
      <c r="B113" s="10" t="s">
        <v>114</v>
      </c>
      <c r="C113" s="129">
        <f>SUM(C114:C115)</f>
        <v>106</v>
      </c>
    </row>
    <row r="114" spans="1:3" s="76" customFormat="1" ht="21.95" customHeight="1">
      <c r="A114" s="9">
        <v>2014001</v>
      </c>
      <c r="B114" s="9" t="s">
        <v>48</v>
      </c>
      <c r="C114" s="129">
        <v>79</v>
      </c>
    </row>
    <row r="115" spans="1:3" s="76" customFormat="1" ht="21.95" customHeight="1">
      <c r="A115" s="9">
        <v>2014004</v>
      </c>
      <c r="B115" s="9" t="s">
        <v>115</v>
      </c>
      <c r="C115" s="129">
        <v>27</v>
      </c>
    </row>
    <row r="116" spans="1:3" s="76" customFormat="1" ht="21.95" customHeight="1">
      <c r="A116" s="9">
        <v>20199</v>
      </c>
      <c r="B116" s="10" t="s">
        <v>116</v>
      </c>
      <c r="C116" s="129">
        <f>SUM(C117:C117)</f>
        <v>1</v>
      </c>
    </row>
    <row r="117" spans="1:3" s="76" customFormat="1" ht="21.95" customHeight="1">
      <c r="A117" s="9">
        <v>2019999</v>
      </c>
      <c r="B117" s="9" t="s">
        <v>117</v>
      </c>
      <c r="C117" s="129">
        <v>1</v>
      </c>
    </row>
    <row r="118" spans="1:3" s="76" customFormat="1" ht="21.95" customHeight="1">
      <c r="A118" s="9">
        <v>203</v>
      </c>
      <c r="B118" s="10" t="s">
        <v>118</v>
      </c>
      <c r="C118" s="38">
        <f>SUM(C119)</f>
        <v>97</v>
      </c>
    </row>
    <row r="119" spans="1:3" s="76" customFormat="1" ht="21.95" customHeight="1">
      <c r="A119" s="9">
        <v>20306</v>
      </c>
      <c r="B119" s="10" t="s">
        <v>119</v>
      </c>
      <c r="C119" s="129">
        <f>SUM(C120:C123)</f>
        <v>97</v>
      </c>
    </row>
    <row r="120" spans="1:3" s="76" customFormat="1" ht="21.95" customHeight="1">
      <c r="A120" s="9">
        <v>2030601</v>
      </c>
      <c r="B120" s="9" t="s">
        <v>120</v>
      </c>
      <c r="C120" s="129">
        <v>61</v>
      </c>
    </row>
    <row r="121" spans="1:3" s="76" customFormat="1" ht="21.95" customHeight="1">
      <c r="A121" s="9">
        <v>2030603</v>
      </c>
      <c r="B121" s="9" t="s">
        <v>121</v>
      </c>
      <c r="C121" s="129">
        <v>13</v>
      </c>
    </row>
    <row r="122" spans="1:3" s="76" customFormat="1" ht="21.95" customHeight="1">
      <c r="A122" s="9">
        <v>2030607</v>
      </c>
      <c r="B122" s="9" t="s">
        <v>122</v>
      </c>
      <c r="C122" s="129">
        <v>19</v>
      </c>
    </row>
    <row r="123" spans="1:3" s="76" customFormat="1" ht="21.95" customHeight="1">
      <c r="A123" s="9">
        <v>2030699</v>
      </c>
      <c r="B123" s="9" t="s">
        <v>123</v>
      </c>
      <c r="C123" s="129">
        <v>4</v>
      </c>
    </row>
    <row r="124" spans="1:3" s="76" customFormat="1" ht="21.95" customHeight="1">
      <c r="A124" s="9">
        <v>204</v>
      </c>
      <c r="B124" s="10" t="s">
        <v>124</v>
      </c>
      <c r="C124" s="38">
        <f>C125+C127+C132+C134+C138+C145</f>
        <v>11330</v>
      </c>
    </row>
    <row r="125" spans="1:3" s="76" customFormat="1" ht="21.95" customHeight="1">
      <c r="A125" s="9">
        <v>20401</v>
      </c>
      <c r="B125" s="10" t="s">
        <v>125</v>
      </c>
      <c r="C125" s="38">
        <f>SUM(C126)</f>
        <v>19</v>
      </c>
    </row>
    <row r="126" spans="1:3" s="76" customFormat="1" ht="21.95" customHeight="1">
      <c r="A126" s="9">
        <v>2020199</v>
      </c>
      <c r="B126" s="9" t="s">
        <v>126</v>
      </c>
      <c r="C126" s="38">
        <v>19</v>
      </c>
    </row>
    <row r="127" spans="1:3" s="76" customFormat="1" ht="21.95" customHeight="1">
      <c r="A127" s="9">
        <v>20402</v>
      </c>
      <c r="B127" s="10" t="s">
        <v>127</v>
      </c>
      <c r="C127" s="129">
        <f>SUM(C128:C131)</f>
        <v>9819</v>
      </c>
    </row>
    <row r="128" spans="1:3" s="76" customFormat="1" ht="21.95" customHeight="1">
      <c r="A128" s="9">
        <v>2040201</v>
      </c>
      <c r="B128" s="9" t="s">
        <v>48</v>
      </c>
      <c r="C128" s="129">
        <v>6101</v>
      </c>
    </row>
    <row r="129" spans="1:3" s="76" customFormat="1" ht="21.95" customHeight="1">
      <c r="A129" s="9">
        <v>2040219</v>
      </c>
      <c r="B129" s="9" t="s">
        <v>72</v>
      </c>
      <c r="C129" s="129">
        <v>187</v>
      </c>
    </row>
    <row r="130" spans="1:3" s="76" customFormat="1" ht="21.95" customHeight="1">
      <c r="A130" s="9">
        <v>2040220</v>
      </c>
      <c r="B130" s="9" t="s">
        <v>128</v>
      </c>
      <c r="C130" s="129">
        <v>2293</v>
      </c>
    </row>
    <row r="131" spans="1:3" s="76" customFormat="1" ht="21.95" customHeight="1">
      <c r="A131" s="9">
        <v>2040299</v>
      </c>
      <c r="B131" s="9" t="s">
        <v>129</v>
      </c>
      <c r="C131" s="129">
        <v>1238</v>
      </c>
    </row>
    <row r="132" spans="1:3" s="76" customFormat="1" ht="21.95" customHeight="1">
      <c r="A132" s="9">
        <v>20404</v>
      </c>
      <c r="B132" s="10" t="s">
        <v>130</v>
      </c>
      <c r="C132" s="129">
        <f>SUM(C133)</f>
        <v>296</v>
      </c>
    </row>
    <row r="133" spans="1:3" s="76" customFormat="1" ht="21.95" customHeight="1">
      <c r="A133" s="9">
        <v>2020499</v>
      </c>
      <c r="B133" s="9" t="s">
        <v>131</v>
      </c>
      <c r="C133" s="129">
        <v>296</v>
      </c>
    </row>
    <row r="134" spans="1:3" s="76" customFormat="1" ht="21.95" customHeight="1">
      <c r="A134" s="9">
        <v>20405</v>
      </c>
      <c r="B134" s="10" t="s">
        <v>132</v>
      </c>
      <c r="C134" s="129">
        <f>SUM(C135:C137)</f>
        <v>310</v>
      </c>
    </row>
    <row r="135" spans="1:3" s="76" customFormat="1" ht="21.95" customHeight="1">
      <c r="A135" s="9">
        <v>2040502</v>
      </c>
      <c r="B135" s="9" t="s">
        <v>49</v>
      </c>
      <c r="C135" s="129">
        <v>54</v>
      </c>
    </row>
    <row r="136" spans="1:3" s="76" customFormat="1" ht="21.95" customHeight="1">
      <c r="A136" s="9">
        <v>2040506</v>
      </c>
      <c r="B136" s="9" t="s">
        <v>133</v>
      </c>
      <c r="C136" s="129">
        <v>183</v>
      </c>
    </row>
    <row r="137" spans="1:3" s="76" customFormat="1" ht="21.95" customHeight="1">
      <c r="A137" s="9">
        <v>2040599</v>
      </c>
      <c r="B137" s="9" t="s">
        <v>134</v>
      </c>
      <c r="C137" s="129">
        <v>73</v>
      </c>
    </row>
    <row r="138" spans="1:3" s="76" customFormat="1" ht="21.95" customHeight="1">
      <c r="A138" s="9">
        <v>20406</v>
      </c>
      <c r="B138" s="10" t="s">
        <v>135</v>
      </c>
      <c r="C138" s="129">
        <f>SUM(C139:C144)</f>
        <v>807</v>
      </c>
    </row>
    <row r="139" spans="1:3" s="76" customFormat="1" ht="21.95" customHeight="1">
      <c r="A139" s="9">
        <v>2040601</v>
      </c>
      <c r="B139" s="9" t="s">
        <v>48</v>
      </c>
      <c r="C139" s="129">
        <v>557</v>
      </c>
    </row>
    <row r="140" spans="1:3" s="76" customFormat="1" ht="21.95" customHeight="1">
      <c r="A140" s="9">
        <v>2040602</v>
      </c>
      <c r="B140" s="9" t="s">
        <v>49</v>
      </c>
      <c r="C140" s="129">
        <v>8</v>
      </c>
    </row>
    <row r="141" spans="1:3" s="76" customFormat="1" ht="21.95" customHeight="1">
      <c r="A141" s="9">
        <v>2040604</v>
      </c>
      <c r="B141" s="9" t="s">
        <v>136</v>
      </c>
      <c r="C141" s="129">
        <v>115</v>
      </c>
    </row>
    <row r="142" spans="1:3" s="76" customFormat="1" ht="21.95" customHeight="1">
      <c r="A142" s="9">
        <v>2040607</v>
      </c>
      <c r="B142" s="9" t="s">
        <v>137</v>
      </c>
      <c r="C142" s="129">
        <v>89</v>
      </c>
    </row>
    <row r="143" spans="1:3" s="76" customFormat="1" ht="21.95" customHeight="1">
      <c r="A143" s="9">
        <v>2040650</v>
      </c>
      <c r="B143" s="9" t="s">
        <v>53</v>
      </c>
      <c r="C143" s="129">
        <v>29</v>
      </c>
    </row>
    <row r="144" spans="1:3" s="76" customFormat="1" ht="21.95" customHeight="1">
      <c r="A144" s="9">
        <v>2040699</v>
      </c>
      <c r="B144" s="9" t="s">
        <v>138</v>
      </c>
      <c r="C144" s="129">
        <v>9</v>
      </c>
    </row>
    <row r="145" spans="1:3" s="76" customFormat="1" ht="21.95" customHeight="1">
      <c r="A145" s="9">
        <v>20499</v>
      </c>
      <c r="B145" s="10" t="s">
        <v>139</v>
      </c>
      <c r="C145" s="129">
        <f>C146+C147</f>
        <v>79</v>
      </c>
    </row>
    <row r="146" spans="1:3" s="76" customFormat="1" ht="21.95" customHeight="1">
      <c r="A146" s="9">
        <v>2049902</v>
      </c>
      <c r="B146" s="9" t="s">
        <v>140</v>
      </c>
      <c r="C146" s="129">
        <v>44</v>
      </c>
    </row>
    <row r="147" spans="1:3" s="76" customFormat="1" ht="21.95" customHeight="1">
      <c r="A147" s="9">
        <v>2049999</v>
      </c>
      <c r="B147" s="9" t="s">
        <v>141</v>
      </c>
      <c r="C147" s="129">
        <v>35</v>
      </c>
    </row>
    <row r="148" spans="1:3" s="76" customFormat="1" ht="21.95" customHeight="1">
      <c r="A148" s="9">
        <v>205</v>
      </c>
      <c r="B148" s="10" t="s">
        <v>142</v>
      </c>
      <c r="C148" s="38">
        <f>C149+C153+C159+C161+C163+C165+C168</f>
        <v>79875</v>
      </c>
    </row>
    <row r="149" spans="1:3" s="76" customFormat="1" ht="21.95" customHeight="1">
      <c r="A149" s="9">
        <v>20501</v>
      </c>
      <c r="B149" s="10" t="s">
        <v>143</v>
      </c>
      <c r="C149" s="129">
        <f>SUM(C150:C152)</f>
        <v>1065</v>
      </c>
    </row>
    <row r="150" spans="1:3" s="76" customFormat="1" ht="21.95" customHeight="1">
      <c r="A150" s="9">
        <v>2050101</v>
      </c>
      <c r="B150" s="9" t="s">
        <v>48</v>
      </c>
      <c r="C150" s="129">
        <v>310</v>
      </c>
    </row>
    <row r="151" spans="1:3" s="76" customFormat="1" ht="21.95" customHeight="1">
      <c r="A151" s="9">
        <v>2050102</v>
      </c>
      <c r="B151" s="9" t="s">
        <v>49</v>
      </c>
      <c r="C151" s="129">
        <v>44</v>
      </c>
    </row>
    <row r="152" spans="1:3" s="76" customFormat="1" ht="21.95" customHeight="1">
      <c r="A152" s="9">
        <v>2050199</v>
      </c>
      <c r="B152" s="9" t="s">
        <v>144</v>
      </c>
      <c r="C152" s="129">
        <v>711</v>
      </c>
    </row>
    <row r="153" spans="1:3" s="76" customFormat="1" ht="21.95" customHeight="1">
      <c r="A153" s="9">
        <v>20502</v>
      </c>
      <c r="B153" s="10" t="s">
        <v>145</v>
      </c>
      <c r="C153" s="129">
        <f>SUM(C154:C158)</f>
        <v>76759</v>
      </c>
    </row>
    <row r="154" spans="1:3" s="76" customFormat="1" ht="21.95" customHeight="1">
      <c r="A154" s="9">
        <v>2050201</v>
      </c>
      <c r="B154" s="9" t="s">
        <v>146</v>
      </c>
      <c r="C154" s="129">
        <v>1959</v>
      </c>
    </row>
    <row r="155" spans="1:3" s="76" customFormat="1" ht="21.95" customHeight="1">
      <c r="A155" s="9">
        <v>2050202</v>
      </c>
      <c r="B155" s="9" t="s">
        <v>147</v>
      </c>
      <c r="C155" s="129">
        <v>27204</v>
      </c>
    </row>
    <row r="156" spans="1:3" s="76" customFormat="1" ht="21.95" customHeight="1">
      <c r="A156" s="9">
        <v>2050203</v>
      </c>
      <c r="B156" s="9" t="s">
        <v>148</v>
      </c>
      <c r="C156" s="129">
        <v>41999</v>
      </c>
    </row>
    <row r="157" spans="1:3" s="76" customFormat="1" ht="21.95" customHeight="1">
      <c r="A157" s="9">
        <v>2050204</v>
      </c>
      <c r="B157" s="9" t="s">
        <v>149</v>
      </c>
      <c r="C157" s="129">
        <v>5258</v>
      </c>
    </row>
    <row r="158" spans="1:3" s="76" customFormat="1" ht="21.95" customHeight="1">
      <c r="A158" s="9">
        <v>2050299</v>
      </c>
      <c r="B158" s="9" t="s">
        <v>150</v>
      </c>
      <c r="C158" s="129">
        <v>339</v>
      </c>
    </row>
    <row r="159" spans="1:3" s="76" customFormat="1" ht="21.95" customHeight="1">
      <c r="A159" s="9">
        <v>20503</v>
      </c>
      <c r="B159" s="10" t="s">
        <v>151</v>
      </c>
      <c r="C159" s="129">
        <f>SUM(C160:C160)</f>
        <v>392</v>
      </c>
    </row>
    <row r="160" spans="1:3" s="76" customFormat="1" ht="21.95" customHeight="1">
      <c r="A160" s="9">
        <v>2050302</v>
      </c>
      <c r="B160" s="9" t="s">
        <v>152</v>
      </c>
      <c r="C160" s="129">
        <v>392</v>
      </c>
    </row>
    <row r="161" spans="1:3" s="76" customFormat="1" ht="21.95" customHeight="1">
      <c r="A161" s="9">
        <v>20505</v>
      </c>
      <c r="B161" s="10" t="s">
        <v>153</v>
      </c>
      <c r="C161" s="129">
        <f>SUM(C162:C162)</f>
        <v>8</v>
      </c>
    </row>
    <row r="162" spans="1:3" s="76" customFormat="1" ht="21.95" customHeight="1">
      <c r="A162" s="9">
        <v>2050599</v>
      </c>
      <c r="B162" s="9" t="s">
        <v>154</v>
      </c>
      <c r="C162" s="129">
        <v>8</v>
      </c>
    </row>
    <row r="163" spans="1:3" s="76" customFormat="1" ht="21.95" customHeight="1">
      <c r="A163" s="9">
        <v>20507</v>
      </c>
      <c r="B163" s="10" t="s">
        <v>155</v>
      </c>
      <c r="C163" s="129">
        <f>SUM(C164:C164)</f>
        <v>102</v>
      </c>
    </row>
    <row r="164" spans="1:3" s="76" customFormat="1" ht="21.95" customHeight="1">
      <c r="A164" s="9">
        <v>2050701</v>
      </c>
      <c r="B164" s="9" t="s">
        <v>156</v>
      </c>
      <c r="C164" s="129">
        <v>102</v>
      </c>
    </row>
    <row r="165" spans="1:3" s="76" customFormat="1" ht="21.95" customHeight="1">
      <c r="A165" s="9">
        <v>20508</v>
      </c>
      <c r="B165" s="10" t="s">
        <v>157</v>
      </c>
      <c r="C165" s="129">
        <f>SUM(C166:C167)</f>
        <v>1132</v>
      </c>
    </row>
    <row r="166" spans="1:3" s="76" customFormat="1" ht="21.95" customHeight="1">
      <c r="A166" s="9">
        <v>2050802</v>
      </c>
      <c r="B166" s="9" t="s">
        <v>158</v>
      </c>
      <c r="C166" s="129">
        <v>128</v>
      </c>
    </row>
    <row r="167" spans="1:3" s="76" customFormat="1" ht="21.95" customHeight="1">
      <c r="A167" s="9">
        <v>2050899</v>
      </c>
      <c r="B167" s="9" t="s">
        <v>159</v>
      </c>
      <c r="C167" s="129">
        <v>1004</v>
      </c>
    </row>
    <row r="168" spans="1:3" s="76" customFormat="1" ht="21.95" customHeight="1">
      <c r="A168" s="9">
        <v>20599</v>
      </c>
      <c r="B168" s="10" t="s">
        <v>160</v>
      </c>
      <c r="C168" s="129">
        <f>C169</f>
        <v>417</v>
      </c>
    </row>
    <row r="169" spans="1:3" s="76" customFormat="1" ht="21.95" customHeight="1">
      <c r="A169" s="9">
        <v>2059999</v>
      </c>
      <c r="B169" s="9" t="s">
        <v>161</v>
      </c>
      <c r="C169" s="129">
        <v>417</v>
      </c>
    </row>
    <row r="170" spans="1:3" s="76" customFormat="1" ht="21.95" customHeight="1">
      <c r="A170" s="9">
        <v>206</v>
      </c>
      <c r="B170" s="10" t="s">
        <v>162</v>
      </c>
      <c r="C170" s="38">
        <f>SUM(C171,C175,C177,C179,C181,C183)</f>
        <v>8717</v>
      </c>
    </row>
    <row r="171" spans="1:3" s="76" customFormat="1" ht="21.95" customHeight="1">
      <c r="A171" s="9">
        <v>20601</v>
      </c>
      <c r="B171" s="10" t="s">
        <v>163</v>
      </c>
      <c r="C171" s="129">
        <f>SUM(C172:C174)</f>
        <v>295</v>
      </c>
    </row>
    <row r="172" spans="1:3" s="76" customFormat="1" ht="21.95" customHeight="1">
      <c r="A172" s="9">
        <v>2060101</v>
      </c>
      <c r="B172" s="9" t="s">
        <v>48</v>
      </c>
      <c r="C172" s="129">
        <v>260</v>
      </c>
    </row>
    <row r="173" spans="1:3" s="76" customFormat="1" ht="21.95" customHeight="1">
      <c r="A173" s="9">
        <v>2060102</v>
      </c>
      <c r="B173" s="9" t="s">
        <v>49</v>
      </c>
      <c r="C173" s="129">
        <v>15</v>
      </c>
    </row>
    <row r="174" spans="1:3" s="76" customFormat="1" ht="21.95" customHeight="1">
      <c r="A174" s="9">
        <v>2060199</v>
      </c>
      <c r="B174" s="9" t="s">
        <v>164</v>
      </c>
      <c r="C174" s="129">
        <v>20</v>
      </c>
    </row>
    <row r="175" spans="1:3" s="76" customFormat="1" ht="21.95" customHeight="1">
      <c r="A175" s="9">
        <v>20604</v>
      </c>
      <c r="B175" s="10" t="s">
        <v>165</v>
      </c>
      <c r="C175" s="129">
        <f>SUM(C176:C176)</f>
        <v>50</v>
      </c>
    </row>
    <row r="176" spans="1:3" s="76" customFormat="1" ht="21.95" customHeight="1">
      <c r="A176" s="9">
        <v>2060499</v>
      </c>
      <c r="B176" s="9" t="s">
        <v>166</v>
      </c>
      <c r="C176" s="129">
        <v>50</v>
      </c>
    </row>
    <row r="177" spans="1:3" s="76" customFormat="1" ht="21.95" customHeight="1">
      <c r="A177" s="9">
        <v>20605</v>
      </c>
      <c r="B177" s="10" t="s">
        <v>167</v>
      </c>
      <c r="C177" s="129">
        <f>SUM(C178)</f>
        <v>5479</v>
      </c>
    </row>
    <row r="178" spans="1:3" s="76" customFormat="1" ht="21.95" customHeight="1">
      <c r="A178" s="9">
        <v>2060599</v>
      </c>
      <c r="B178" s="9" t="s">
        <v>168</v>
      </c>
      <c r="C178" s="129">
        <v>5479</v>
      </c>
    </row>
    <row r="179" spans="1:3" s="76" customFormat="1" ht="21.95" customHeight="1">
      <c r="A179" s="9">
        <v>20607</v>
      </c>
      <c r="B179" s="10" t="s">
        <v>169</v>
      </c>
      <c r="C179" s="129">
        <f>SUM(C180:C180)</f>
        <v>23</v>
      </c>
    </row>
    <row r="180" spans="1:3" s="76" customFormat="1" ht="21.95" customHeight="1">
      <c r="A180" s="9">
        <v>2060702</v>
      </c>
      <c r="B180" s="9" t="s">
        <v>170</v>
      </c>
      <c r="C180" s="129">
        <v>23</v>
      </c>
    </row>
    <row r="181" spans="1:3" s="76" customFormat="1" ht="21.95" customHeight="1">
      <c r="A181" s="9">
        <v>20609</v>
      </c>
      <c r="B181" s="10" t="s">
        <v>171</v>
      </c>
      <c r="C181" s="129">
        <f>SUM(C182)</f>
        <v>65</v>
      </c>
    </row>
    <row r="182" spans="1:3" s="76" customFormat="1" ht="21.95" customHeight="1">
      <c r="A182" s="9">
        <v>2060902</v>
      </c>
      <c r="B182" s="9" t="s">
        <v>172</v>
      </c>
      <c r="C182" s="129">
        <v>65</v>
      </c>
    </row>
    <row r="183" spans="1:3" s="76" customFormat="1" ht="21.95" customHeight="1">
      <c r="A183" s="9">
        <v>20699</v>
      </c>
      <c r="B183" s="10" t="s">
        <v>173</v>
      </c>
      <c r="C183" s="129">
        <f>SUM(C184:C185)</f>
        <v>2805</v>
      </c>
    </row>
    <row r="184" spans="1:3" s="76" customFormat="1" ht="21.95" customHeight="1">
      <c r="A184" s="9">
        <v>2069901</v>
      </c>
      <c r="B184" s="9" t="s">
        <v>174</v>
      </c>
      <c r="C184" s="129">
        <v>59</v>
      </c>
    </row>
    <row r="185" spans="1:3" s="76" customFormat="1" ht="21.95" customHeight="1">
      <c r="A185" s="9">
        <v>2069999</v>
      </c>
      <c r="B185" s="9" t="s">
        <v>175</v>
      </c>
      <c r="C185" s="129">
        <v>2746</v>
      </c>
    </row>
    <row r="186" spans="1:3" s="76" customFormat="1" ht="21.95" customHeight="1">
      <c r="A186" s="9">
        <v>207</v>
      </c>
      <c r="B186" s="10" t="s">
        <v>176</v>
      </c>
      <c r="C186" s="38">
        <f>SUM(C187,C197,C200,C202)</f>
        <v>1275</v>
      </c>
    </row>
    <row r="187" spans="1:3" s="76" customFormat="1" ht="21.95" customHeight="1">
      <c r="A187" s="9">
        <v>20701</v>
      </c>
      <c r="B187" s="10" t="s">
        <v>177</v>
      </c>
      <c r="C187" s="129">
        <f>SUM(C188:C196)</f>
        <v>874</v>
      </c>
    </row>
    <row r="188" spans="1:3" s="76" customFormat="1" ht="21.95" customHeight="1">
      <c r="A188" s="9">
        <v>2070101</v>
      </c>
      <c r="B188" s="9" t="s">
        <v>48</v>
      </c>
      <c r="C188" s="129">
        <v>169</v>
      </c>
    </row>
    <row r="189" spans="1:3" s="76" customFormat="1" ht="21.95" customHeight="1">
      <c r="A189" s="9">
        <v>2070102</v>
      </c>
      <c r="B189" s="9" t="s">
        <v>49</v>
      </c>
      <c r="C189" s="129">
        <v>1</v>
      </c>
    </row>
    <row r="190" spans="1:3" s="76" customFormat="1" ht="21.95" customHeight="1">
      <c r="A190" s="9">
        <v>2070104</v>
      </c>
      <c r="B190" s="9" t="s">
        <v>178</v>
      </c>
      <c r="C190" s="129">
        <v>49</v>
      </c>
    </row>
    <row r="191" spans="1:3" s="76" customFormat="1" ht="21.95" customHeight="1">
      <c r="A191" s="9">
        <v>2070105</v>
      </c>
      <c r="B191" s="9" t="s">
        <v>179</v>
      </c>
      <c r="C191" s="129">
        <v>97</v>
      </c>
    </row>
    <row r="192" spans="1:3" s="76" customFormat="1" ht="21.95" customHeight="1">
      <c r="A192" s="9">
        <v>2070108</v>
      </c>
      <c r="B192" s="9" t="s">
        <v>180</v>
      </c>
      <c r="C192" s="129">
        <v>171</v>
      </c>
    </row>
    <row r="193" spans="1:3" s="76" customFormat="1" ht="21.95" customHeight="1">
      <c r="A193" s="9">
        <v>2070109</v>
      </c>
      <c r="B193" s="9" t="s">
        <v>181</v>
      </c>
      <c r="C193" s="129">
        <v>89</v>
      </c>
    </row>
    <row r="194" spans="1:3" s="76" customFormat="1" ht="21.95" customHeight="1">
      <c r="A194" s="9">
        <v>2070111</v>
      </c>
      <c r="B194" s="9" t="s">
        <v>182</v>
      </c>
      <c r="C194" s="129">
        <v>19</v>
      </c>
    </row>
    <row r="195" spans="1:3" s="76" customFormat="1" ht="21.95" customHeight="1">
      <c r="A195" s="9">
        <v>2070112</v>
      </c>
      <c r="B195" s="9" t="s">
        <v>183</v>
      </c>
      <c r="C195" s="129">
        <v>55</v>
      </c>
    </row>
    <row r="196" spans="1:3" s="76" customFormat="1" ht="21.95" customHeight="1">
      <c r="A196" s="9">
        <v>2070199</v>
      </c>
      <c r="B196" s="9" t="s">
        <v>184</v>
      </c>
      <c r="C196" s="129">
        <v>224</v>
      </c>
    </row>
    <row r="197" spans="1:3" s="76" customFormat="1" ht="21.95" customHeight="1">
      <c r="A197" s="9">
        <v>20702</v>
      </c>
      <c r="B197" s="10" t="s">
        <v>185</v>
      </c>
      <c r="C197" s="129">
        <f>SUM(C198:C199)</f>
        <v>316</v>
      </c>
    </row>
    <row r="198" spans="1:3" s="76" customFormat="1" ht="21.95" customHeight="1">
      <c r="A198" s="9">
        <v>2070204</v>
      </c>
      <c r="B198" s="9" t="s">
        <v>186</v>
      </c>
      <c r="C198" s="129">
        <v>262</v>
      </c>
    </row>
    <row r="199" spans="1:3" s="76" customFormat="1" ht="21.95" customHeight="1">
      <c r="A199" s="9">
        <v>2070205</v>
      </c>
      <c r="B199" s="9" t="s">
        <v>187</v>
      </c>
      <c r="C199" s="129">
        <v>54</v>
      </c>
    </row>
    <row r="200" spans="1:3" s="76" customFormat="1" ht="21.95" customHeight="1">
      <c r="A200" s="9">
        <v>20706</v>
      </c>
      <c r="B200" s="10" t="s">
        <v>188</v>
      </c>
      <c r="C200" s="129">
        <f>SUM(C201:C201)</f>
        <v>30</v>
      </c>
    </row>
    <row r="201" spans="1:3" s="76" customFormat="1" ht="21.95" customHeight="1">
      <c r="A201" s="9">
        <v>2070699</v>
      </c>
      <c r="B201" s="9" t="s">
        <v>189</v>
      </c>
      <c r="C201" s="129">
        <v>30</v>
      </c>
    </row>
    <row r="202" spans="1:3" s="76" customFormat="1" ht="21.95" customHeight="1">
      <c r="A202" s="9">
        <v>20708</v>
      </c>
      <c r="B202" s="10" t="s">
        <v>190</v>
      </c>
      <c r="C202" s="129">
        <f>SUM(C203:C203)</f>
        <v>55</v>
      </c>
    </row>
    <row r="203" spans="1:3" s="76" customFormat="1" ht="21.95" customHeight="1">
      <c r="A203" s="9">
        <v>2070808</v>
      </c>
      <c r="B203" s="9" t="s">
        <v>191</v>
      </c>
      <c r="C203" s="129">
        <v>55</v>
      </c>
    </row>
    <row r="204" spans="1:3" s="76" customFormat="1" ht="21.95" customHeight="1">
      <c r="A204" s="9">
        <v>208</v>
      </c>
      <c r="B204" s="10" t="s">
        <v>192</v>
      </c>
      <c r="C204" s="38">
        <f>C205+C214+C218+C225+C233+C240+C245+C252+C260+C262+C264+C267+C270+C272+C274+C277+C279</f>
        <v>110719</v>
      </c>
    </row>
    <row r="205" spans="1:3" s="76" customFormat="1" ht="21.95" customHeight="1">
      <c r="A205" s="9">
        <v>20801</v>
      </c>
      <c r="B205" s="10" t="s">
        <v>193</v>
      </c>
      <c r="C205" s="129">
        <f>SUM(C206:C213)</f>
        <v>2144</v>
      </c>
    </row>
    <row r="206" spans="1:3" s="76" customFormat="1" ht="21.95" customHeight="1">
      <c r="A206" s="9">
        <v>2080101</v>
      </c>
      <c r="B206" s="9" t="s">
        <v>48</v>
      </c>
      <c r="C206" s="129">
        <v>146</v>
      </c>
    </row>
    <row r="207" spans="1:3" s="76" customFormat="1" ht="21.95" customHeight="1">
      <c r="A207" s="9">
        <v>2080105</v>
      </c>
      <c r="B207" s="9" t="s">
        <v>194</v>
      </c>
      <c r="C207" s="129">
        <v>70</v>
      </c>
    </row>
    <row r="208" spans="1:3" s="76" customFormat="1" ht="21.95" customHeight="1">
      <c r="A208" s="9">
        <v>2080106</v>
      </c>
      <c r="B208" s="9" t="s">
        <v>195</v>
      </c>
      <c r="C208" s="129">
        <v>213</v>
      </c>
    </row>
    <row r="209" spans="1:3" s="76" customFormat="1" ht="21.95" customHeight="1">
      <c r="A209" s="9">
        <v>2080109</v>
      </c>
      <c r="B209" s="9" t="s">
        <v>196</v>
      </c>
      <c r="C209" s="129">
        <v>559</v>
      </c>
    </row>
    <row r="210" spans="1:3" s="76" customFormat="1" ht="21.95" customHeight="1">
      <c r="A210" s="9">
        <v>2080110</v>
      </c>
      <c r="B210" s="9" t="s">
        <v>197</v>
      </c>
      <c r="C210" s="129">
        <v>15</v>
      </c>
    </row>
    <row r="211" spans="1:3" s="76" customFormat="1" ht="21.95" customHeight="1">
      <c r="A211" s="9">
        <v>2080112</v>
      </c>
      <c r="B211" s="9" t="s">
        <v>198</v>
      </c>
      <c r="C211" s="129">
        <v>10</v>
      </c>
    </row>
    <row r="212" spans="1:3" s="76" customFormat="1" ht="21.95" customHeight="1">
      <c r="A212" s="9">
        <v>2080150</v>
      </c>
      <c r="B212" s="9" t="s">
        <v>53</v>
      </c>
      <c r="C212" s="129">
        <v>708</v>
      </c>
    </row>
    <row r="213" spans="1:3" s="76" customFormat="1" ht="21.95" customHeight="1">
      <c r="A213" s="9">
        <v>2080199</v>
      </c>
      <c r="B213" s="9" t="s">
        <v>199</v>
      </c>
      <c r="C213" s="129">
        <v>423</v>
      </c>
    </row>
    <row r="214" spans="1:3" s="76" customFormat="1" ht="21.95" customHeight="1">
      <c r="A214" s="9">
        <v>20802</v>
      </c>
      <c r="B214" s="10" t="s">
        <v>200</v>
      </c>
      <c r="C214" s="129">
        <f>SUM(C215:C217)</f>
        <v>1513</v>
      </c>
    </row>
    <row r="215" spans="1:3" s="76" customFormat="1" ht="21.95" customHeight="1">
      <c r="A215" s="9">
        <v>2080201</v>
      </c>
      <c r="B215" s="9" t="s">
        <v>48</v>
      </c>
      <c r="C215" s="129">
        <v>401</v>
      </c>
    </row>
    <row r="216" spans="1:3" s="76" customFormat="1" ht="21.95" customHeight="1">
      <c r="A216" s="9">
        <v>2080208</v>
      </c>
      <c r="B216" s="9" t="s">
        <v>201</v>
      </c>
      <c r="C216" s="129">
        <v>108</v>
      </c>
    </row>
    <row r="217" spans="1:3" s="76" customFormat="1" ht="21.95" customHeight="1">
      <c r="A217" s="9">
        <v>2080299</v>
      </c>
      <c r="B217" s="9" t="s">
        <v>202</v>
      </c>
      <c r="C217" s="129">
        <v>1004</v>
      </c>
    </row>
    <row r="218" spans="1:3" s="76" customFormat="1" ht="21.95" customHeight="1">
      <c r="A218" s="9">
        <v>20805</v>
      </c>
      <c r="B218" s="10" t="s">
        <v>203</v>
      </c>
      <c r="C218" s="129">
        <f>SUM(C219:C224)</f>
        <v>39807</v>
      </c>
    </row>
    <row r="219" spans="1:3" s="76" customFormat="1" ht="21.95" customHeight="1">
      <c r="A219" s="9">
        <v>2080501</v>
      </c>
      <c r="B219" s="9" t="s">
        <v>204</v>
      </c>
      <c r="C219" s="129">
        <v>140</v>
      </c>
    </row>
    <row r="220" spans="1:3" s="76" customFormat="1" ht="21.95" customHeight="1">
      <c r="A220" s="9">
        <v>2080502</v>
      </c>
      <c r="B220" s="9" t="s">
        <v>205</v>
      </c>
      <c r="C220" s="129">
        <v>3105</v>
      </c>
    </row>
    <row r="221" spans="1:3" s="76" customFormat="1" ht="21.95" customHeight="1">
      <c r="A221" s="9">
        <v>2080505</v>
      </c>
      <c r="B221" s="9" t="s">
        <v>206</v>
      </c>
      <c r="C221" s="129">
        <v>5250</v>
      </c>
    </row>
    <row r="222" spans="1:3" s="76" customFormat="1" ht="21.95" customHeight="1">
      <c r="A222" s="9">
        <v>2080506</v>
      </c>
      <c r="B222" s="9" t="s">
        <v>207</v>
      </c>
      <c r="C222" s="129">
        <v>2872</v>
      </c>
    </row>
    <row r="223" spans="1:3" s="76" customFormat="1" ht="21.95" customHeight="1">
      <c r="A223" s="9">
        <v>2080507</v>
      </c>
      <c r="B223" s="9" t="s">
        <v>208</v>
      </c>
      <c r="C223" s="129">
        <v>19975</v>
      </c>
    </row>
    <row r="224" spans="1:3" s="76" customFormat="1" ht="21.95" customHeight="1">
      <c r="A224" s="9">
        <v>2080508</v>
      </c>
      <c r="B224" s="9" t="s">
        <v>209</v>
      </c>
      <c r="C224" s="129">
        <v>8465</v>
      </c>
    </row>
    <row r="225" spans="1:3" s="76" customFormat="1" ht="21.95" customHeight="1">
      <c r="A225" s="9">
        <v>20807</v>
      </c>
      <c r="B225" s="10" t="s">
        <v>210</v>
      </c>
      <c r="C225" s="129">
        <f>SUM(C226:C232)</f>
        <v>2211</v>
      </c>
    </row>
    <row r="226" spans="1:3" s="76" customFormat="1" ht="21.95" customHeight="1">
      <c r="A226" s="9">
        <v>2080701</v>
      </c>
      <c r="B226" s="9" t="s">
        <v>211</v>
      </c>
      <c r="C226" s="129">
        <v>121</v>
      </c>
    </row>
    <row r="227" spans="1:3" s="76" customFormat="1" ht="21.95" customHeight="1">
      <c r="A227" s="9">
        <v>2080702</v>
      </c>
      <c r="B227" s="9" t="s">
        <v>212</v>
      </c>
      <c r="C227" s="129">
        <v>356</v>
      </c>
    </row>
    <row r="228" spans="1:3" s="76" customFormat="1" ht="21.95" customHeight="1">
      <c r="A228" s="9">
        <v>2080704</v>
      </c>
      <c r="B228" s="9" t="s">
        <v>213</v>
      </c>
      <c r="C228" s="129">
        <v>381</v>
      </c>
    </row>
    <row r="229" spans="1:3" s="76" customFormat="1" ht="21.95" customHeight="1">
      <c r="A229" s="9">
        <v>2080705</v>
      </c>
      <c r="B229" s="9" t="s">
        <v>214</v>
      </c>
      <c r="C229" s="129">
        <v>1239</v>
      </c>
    </row>
    <row r="230" spans="1:3" s="76" customFormat="1" ht="21.95" customHeight="1">
      <c r="A230" s="9">
        <v>2080712</v>
      </c>
      <c r="B230" s="9" t="s">
        <v>215</v>
      </c>
      <c r="C230" s="129">
        <v>40</v>
      </c>
    </row>
    <row r="231" spans="1:3" s="76" customFormat="1" ht="21.95" customHeight="1">
      <c r="A231" s="9">
        <v>2080713</v>
      </c>
      <c r="B231" s="9" t="s">
        <v>216</v>
      </c>
      <c r="C231" s="129">
        <v>45</v>
      </c>
    </row>
    <row r="232" spans="1:3" s="76" customFormat="1" ht="21.95" customHeight="1">
      <c r="A232" s="9">
        <v>2080799</v>
      </c>
      <c r="B232" s="9" t="s">
        <v>217</v>
      </c>
      <c r="C232" s="129">
        <v>29</v>
      </c>
    </row>
    <row r="233" spans="1:3" s="76" customFormat="1" ht="21.95" customHeight="1">
      <c r="A233" s="9">
        <v>20808</v>
      </c>
      <c r="B233" s="10" t="s">
        <v>218</v>
      </c>
      <c r="C233" s="129">
        <f>SUM(C234:C239)</f>
        <v>7319</v>
      </c>
    </row>
    <row r="234" spans="1:3" s="76" customFormat="1" ht="21.95" customHeight="1">
      <c r="A234" s="9">
        <v>2080801</v>
      </c>
      <c r="B234" s="9" t="s">
        <v>219</v>
      </c>
      <c r="C234" s="129">
        <v>245</v>
      </c>
    </row>
    <row r="235" spans="1:3" s="76" customFormat="1" ht="21.95" customHeight="1">
      <c r="A235" s="9">
        <v>2080802</v>
      </c>
      <c r="B235" s="9" t="s">
        <v>220</v>
      </c>
      <c r="C235" s="129">
        <v>4398</v>
      </c>
    </row>
    <row r="236" spans="1:3" s="76" customFormat="1" ht="21.95" customHeight="1">
      <c r="A236" s="9">
        <v>2080803</v>
      </c>
      <c r="B236" s="9" t="s">
        <v>221</v>
      </c>
      <c r="C236" s="129">
        <v>637</v>
      </c>
    </row>
    <row r="237" spans="1:3" s="76" customFormat="1" ht="21.95" customHeight="1">
      <c r="A237" s="9">
        <v>2080805</v>
      </c>
      <c r="B237" s="9" t="s">
        <v>222</v>
      </c>
      <c r="C237" s="129">
        <v>386</v>
      </c>
    </row>
    <row r="238" spans="1:3" s="76" customFormat="1" ht="21.95" customHeight="1">
      <c r="A238" s="9">
        <v>2080808</v>
      </c>
      <c r="B238" s="9" t="s">
        <v>223</v>
      </c>
      <c r="C238" s="129">
        <v>2</v>
      </c>
    </row>
    <row r="239" spans="1:3" s="76" customFormat="1" ht="21.95" customHeight="1">
      <c r="A239" s="9">
        <v>2080899</v>
      </c>
      <c r="B239" s="9" t="s">
        <v>224</v>
      </c>
      <c r="C239" s="129">
        <v>1651</v>
      </c>
    </row>
    <row r="240" spans="1:3" s="76" customFormat="1" ht="21.95" customHeight="1">
      <c r="A240" s="9">
        <v>20809</v>
      </c>
      <c r="B240" s="10" t="s">
        <v>225</v>
      </c>
      <c r="C240" s="129">
        <f>SUM(C241:C244)</f>
        <v>1912</v>
      </c>
    </row>
    <row r="241" spans="1:3" s="76" customFormat="1" ht="21.95" customHeight="1">
      <c r="A241" s="9">
        <v>2080901</v>
      </c>
      <c r="B241" s="9" t="s">
        <v>226</v>
      </c>
      <c r="C241" s="129">
        <v>1731</v>
      </c>
    </row>
    <row r="242" spans="1:3" s="76" customFormat="1" ht="21.95" customHeight="1">
      <c r="A242" s="9">
        <v>2080904</v>
      </c>
      <c r="B242" s="9" t="s">
        <v>227</v>
      </c>
      <c r="C242" s="129">
        <v>6</v>
      </c>
    </row>
    <row r="243" spans="1:3" s="76" customFormat="1" ht="21.95" customHeight="1">
      <c r="A243" s="9">
        <v>2080905</v>
      </c>
      <c r="B243" s="9" t="s">
        <v>228</v>
      </c>
      <c r="C243" s="129">
        <v>45</v>
      </c>
    </row>
    <row r="244" spans="1:3" s="76" customFormat="1" ht="21.95" customHeight="1">
      <c r="A244" s="9">
        <v>2080999</v>
      </c>
      <c r="B244" s="9" t="s">
        <v>229</v>
      </c>
      <c r="C244" s="129">
        <v>130</v>
      </c>
    </row>
    <row r="245" spans="1:3" s="76" customFormat="1" ht="21.95" customHeight="1">
      <c r="A245" s="9">
        <v>20810</v>
      </c>
      <c r="B245" s="10" t="s">
        <v>230</v>
      </c>
      <c r="C245" s="129">
        <f>SUM(C246:C251)</f>
        <v>613</v>
      </c>
    </row>
    <row r="246" spans="1:3" s="76" customFormat="1" ht="21.95" customHeight="1">
      <c r="A246" s="9">
        <v>2081001</v>
      </c>
      <c r="B246" s="9" t="s">
        <v>231</v>
      </c>
      <c r="C246" s="129">
        <v>12</v>
      </c>
    </row>
    <row r="247" spans="1:3" s="76" customFormat="1" ht="21.95" customHeight="1">
      <c r="A247" s="9">
        <v>2081002</v>
      </c>
      <c r="B247" s="9" t="s">
        <v>232</v>
      </c>
      <c r="C247" s="129">
        <v>179</v>
      </c>
    </row>
    <row r="248" spans="1:3" s="76" customFormat="1" ht="21.95" customHeight="1">
      <c r="A248" s="9">
        <v>2081004</v>
      </c>
      <c r="B248" s="9" t="s">
        <v>233</v>
      </c>
      <c r="C248" s="129">
        <v>142</v>
      </c>
    </row>
    <row r="249" spans="1:3" s="76" customFormat="1" ht="21.95" customHeight="1">
      <c r="A249" s="9">
        <v>2081005</v>
      </c>
      <c r="B249" s="9" t="s">
        <v>234</v>
      </c>
      <c r="C249" s="129">
        <v>241</v>
      </c>
    </row>
    <row r="250" spans="1:3" s="76" customFormat="1" ht="21.95" customHeight="1">
      <c r="A250" s="9">
        <v>2081006</v>
      </c>
      <c r="B250" s="9" t="s">
        <v>235</v>
      </c>
      <c r="C250" s="129">
        <v>16</v>
      </c>
    </row>
    <row r="251" spans="1:3" s="76" customFormat="1" ht="21.95" customHeight="1">
      <c r="A251" s="9">
        <v>2081099</v>
      </c>
      <c r="B251" s="9" t="s">
        <v>236</v>
      </c>
      <c r="C251" s="129">
        <v>23</v>
      </c>
    </row>
    <row r="252" spans="1:3" s="76" customFormat="1" ht="21.95" customHeight="1">
      <c r="A252" s="9">
        <v>20811</v>
      </c>
      <c r="B252" s="10" t="s">
        <v>237</v>
      </c>
      <c r="C252" s="129">
        <f>SUM(C253:C259)</f>
        <v>1893</v>
      </c>
    </row>
    <row r="253" spans="1:3" s="76" customFormat="1" ht="21.95" customHeight="1">
      <c r="A253" s="9">
        <v>2081101</v>
      </c>
      <c r="B253" s="9" t="s">
        <v>48</v>
      </c>
      <c r="C253" s="129">
        <v>34</v>
      </c>
    </row>
    <row r="254" spans="1:3" s="76" customFormat="1" ht="21.95" customHeight="1">
      <c r="A254" s="9">
        <v>2081102</v>
      </c>
      <c r="B254" s="9" t="s">
        <v>49</v>
      </c>
      <c r="C254" s="129">
        <v>29</v>
      </c>
    </row>
    <row r="255" spans="1:3" s="76" customFormat="1" ht="21.95" customHeight="1">
      <c r="A255" s="9">
        <v>2081104</v>
      </c>
      <c r="B255" s="9" t="s">
        <v>238</v>
      </c>
      <c r="C255" s="129">
        <v>211</v>
      </c>
    </row>
    <row r="256" spans="1:3" s="76" customFormat="1" ht="21.95" customHeight="1">
      <c r="A256" s="9">
        <v>2081105</v>
      </c>
      <c r="B256" s="9" t="s">
        <v>239</v>
      </c>
      <c r="C256" s="129">
        <v>31</v>
      </c>
    </row>
    <row r="257" spans="1:3" s="76" customFormat="1" ht="21.95" customHeight="1">
      <c r="A257" s="9">
        <v>2081106</v>
      </c>
      <c r="B257" s="9" t="s">
        <v>240</v>
      </c>
      <c r="C257" s="129">
        <v>18</v>
      </c>
    </row>
    <row r="258" spans="1:3" s="76" customFormat="1" ht="21.95" customHeight="1">
      <c r="A258" s="9">
        <v>2081107</v>
      </c>
      <c r="B258" s="9" t="s">
        <v>241</v>
      </c>
      <c r="C258" s="129">
        <v>564</v>
      </c>
    </row>
    <row r="259" spans="1:3" s="76" customFormat="1" ht="21.95" customHeight="1">
      <c r="A259" s="9">
        <v>2081199</v>
      </c>
      <c r="B259" s="9" t="s">
        <v>242</v>
      </c>
      <c r="C259" s="129">
        <v>1006</v>
      </c>
    </row>
    <row r="260" spans="1:3" s="76" customFormat="1" ht="21.95" customHeight="1">
      <c r="A260" s="9">
        <v>20816</v>
      </c>
      <c r="B260" s="10" t="s">
        <v>243</v>
      </c>
      <c r="C260" s="129">
        <f>SUM(C261:C261)</f>
        <v>43</v>
      </c>
    </row>
    <row r="261" spans="1:3" s="76" customFormat="1" ht="21.95" customHeight="1">
      <c r="A261" s="9">
        <v>2081601</v>
      </c>
      <c r="B261" s="9" t="s">
        <v>48</v>
      </c>
      <c r="C261" s="129">
        <v>43</v>
      </c>
    </row>
    <row r="262" spans="1:3" s="76" customFormat="1" ht="21.95" customHeight="1">
      <c r="A262" s="9">
        <v>20819</v>
      </c>
      <c r="B262" s="10" t="s">
        <v>244</v>
      </c>
      <c r="C262" s="129">
        <f>SUM(C263:C263)</f>
        <v>10287</v>
      </c>
    </row>
    <row r="263" spans="1:3" s="76" customFormat="1" ht="21.95" customHeight="1">
      <c r="A263" s="9">
        <v>2081901</v>
      </c>
      <c r="B263" s="9" t="s">
        <v>245</v>
      </c>
      <c r="C263" s="129">
        <v>10287</v>
      </c>
    </row>
    <row r="264" spans="1:3" s="76" customFormat="1" ht="21.95" customHeight="1">
      <c r="A264" s="9">
        <v>20820</v>
      </c>
      <c r="B264" s="10" t="s">
        <v>246</v>
      </c>
      <c r="C264" s="129">
        <f>SUM(C265:C266)</f>
        <v>614</v>
      </c>
    </row>
    <row r="265" spans="1:3" s="76" customFormat="1" ht="21.95" customHeight="1">
      <c r="A265" s="9">
        <v>2082001</v>
      </c>
      <c r="B265" s="9" t="s">
        <v>247</v>
      </c>
      <c r="C265" s="129">
        <v>595</v>
      </c>
    </row>
    <row r="266" spans="1:3" s="76" customFormat="1" ht="21.95" customHeight="1">
      <c r="A266" s="9">
        <v>2082002</v>
      </c>
      <c r="B266" s="9" t="s">
        <v>248</v>
      </c>
      <c r="C266" s="129">
        <v>19</v>
      </c>
    </row>
    <row r="267" spans="1:3" s="76" customFormat="1" ht="21.95" customHeight="1">
      <c r="A267" s="9">
        <v>20821</v>
      </c>
      <c r="B267" s="10" t="s">
        <v>249</v>
      </c>
      <c r="C267" s="129">
        <f>SUM(C268:C269)</f>
        <v>2619</v>
      </c>
    </row>
    <row r="268" spans="1:3" s="76" customFormat="1" ht="21.95" customHeight="1">
      <c r="A268" s="9">
        <v>2082101</v>
      </c>
      <c r="B268" s="9" t="s">
        <v>250</v>
      </c>
      <c r="C268" s="129">
        <v>16</v>
      </c>
    </row>
    <row r="269" spans="1:3" s="76" customFormat="1" ht="21.95" customHeight="1">
      <c r="A269" s="9">
        <v>2082102</v>
      </c>
      <c r="B269" s="9" t="s">
        <v>251</v>
      </c>
      <c r="C269" s="129">
        <v>2603</v>
      </c>
    </row>
    <row r="270" spans="1:3" s="76" customFormat="1" ht="21.95" customHeight="1">
      <c r="A270" s="9">
        <v>20825</v>
      </c>
      <c r="B270" s="10" t="s">
        <v>252</v>
      </c>
      <c r="C270" s="129">
        <f>SUM(C271:C271)</f>
        <v>98</v>
      </c>
    </row>
    <row r="271" spans="1:3" s="76" customFormat="1" ht="21.95" customHeight="1">
      <c r="A271" s="9">
        <v>2082501</v>
      </c>
      <c r="B271" s="9" t="s">
        <v>253</v>
      </c>
      <c r="C271" s="129">
        <v>98</v>
      </c>
    </row>
    <row r="272" spans="1:3" s="76" customFormat="1" ht="21.95" customHeight="1">
      <c r="A272" s="9">
        <v>20826</v>
      </c>
      <c r="B272" s="10" t="s">
        <v>254</v>
      </c>
      <c r="C272" s="129">
        <f>SUM(C273:C273)</f>
        <v>35991</v>
      </c>
    </row>
    <row r="273" spans="1:3" s="76" customFormat="1" ht="21.95" customHeight="1">
      <c r="A273" s="9">
        <v>2082602</v>
      </c>
      <c r="B273" s="9" t="s">
        <v>255</v>
      </c>
      <c r="C273" s="129">
        <v>35991</v>
      </c>
    </row>
    <row r="274" spans="1:3" s="76" customFormat="1" ht="21.95" customHeight="1">
      <c r="A274" s="9">
        <v>20828</v>
      </c>
      <c r="B274" s="10" t="s">
        <v>256</v>
      </c>
      <c r="C274" s="129">
        <f>SUM(C275:C276)</f>
        <v>861</v>
      </c>
    </row>
    <row r="275" spans="1:3" s="76" customFormat="1" ht="21.95" customHeight="1">
      <c r="A275" s="9">
        <v>2082850</v>
      </c>
      <c r="B275" s="9" t="s">
        <v>53</v>
      </c>
      <c r="C275" s="129">
        <v>726</v>
      </c>
    </row>
    <row r="276" spans="1:3" s="76" customFormat="1" ht="21.95" customHeight="1">
      <c r="A276" s="9">
        <v>2082899</v>
      </c>
      <c r="B276" s="9" t="s">
        <v>257</v>
      </c>
      <c r="C276" s="129">
        <v>135</v>
      </c>
    </row>
    <row r="277" spans="1:3" s="76" customFormat="1" ht="21.95" customHeight="1">
      <c r="A277" s="9">
        <v>20830</v>
      </c>
      <c r="B277" s="10" t="s">
        <v>258</v>
      </c>
      <c r="C277" s="129">
        <f>SUM(C278:C278)</f>
        <v>110</v>
      </c>
    </row>
    <row r="278" spans="1:3" s="76" customFormat="1" ht="21.95" customHeight="1">
      <c r="A278" s="9">
        <v>2083001</v>
      </c>
      <c r="B278" s="9" t="s">
        <v>259</v>
      </c>
      <c r="C278" s="129">
        <v>110</v>
      </c>
    </row>
    <row r="279" spans="1:3" s="76" customFormat="1" ht="21.95" customHeight="1">
      <c r="A279" s="9">
        <v>20899</v>
      </c>
      <c r="B279" s="10" t="s">
        <v>260</v>
      </c>
      <c r="C279" s="129">
        <f>C280</f>
        <v>2684</v>
      </c>
    </row>
    <row r="280" spans="1:3" s="76" customFormat="1" ht="21.95" customHeight="1">
      <c r="A280" s="9">
        <v>2089999</v>
      </c>
      <c r="B280" s="9" t="s">
        <v>261</v>
      </c>
      <c r="C280" s="129">
        <v>2684</v>
      </c>
    </row>
    <row r="281" spans="1:3" s="76" customFormat="1" ht="21.95" customHeight="1">
      <c r="A281" s="9">
        <v>210</v>
      </c>
      <c r="B281" s="10" t="s">
        <v>262</v>
      </c>
      <c r="C281" s="38">
        <f>C282+C286+C289+C292+C301+C304+C308+C311+C313+C315</f>
        <v>32647</v>
      </c>
    </row>
    <row r="282" spans="1:3" s="76" customFormat="1" ht="21.95" customHeight="1">
      <c r="A282" s="9">
        <v>21001</v>
      </c>
      <c r="B282" s="10" t="s">
        <v>263</v>
      </c>
      <c r="C282" s="129">
        <f>SUM(C283:C285)</f>
        <v>220</v>
      </c>
    </row>
    <row r="283" spans="1:3" s="76" customFormat="1" ht="21.95" customHeight="1">
      <c r="A283" s="9">
        <v>2100101</v>
      </c>
      <c r="B283" s="9" t="s">
        <v>48</v>
      </c>
      <c r="C283" s="129">
        <v>182</v>
      </c>
    </row>
    <row r="284" spans="1:3" s="76" customFormat="1" ht="21.95" customHeight="1">
      <c r="A284" s="9">
        <v>2100102</v>
      </c>
      <c r="B284" s="9" t="s">
        <v>49</v>
      </c>
      <c r="C284" s="129">
        <v>16</v>
      </c>
    </row>
    <row r="285" spans="1:3" s="76" customFormat="1" ht="21.95" customHeight="1">
      <c r="A285" s="9">
        <v>2100199</v>
      </c>
      <c r="B285" s="9" t="s">
        <v>264</v>
      </c>
      <c r="C285" s="129">
        <v>22</v>
      </c>
    </row>
    <row r="286" spans="1:3" s="76" customFormat="1" ht="21.95" customHeight="1">
      <c r="A286" s="9">
        <v>21002</v>
      </c>
      <c r="B286" s="10" t="s">
        <v>265</v>
      </c>
      <c r="C286" s="129">
        <f>SUM(C287:C288)</f>
        <v>572</v>
      </c>
    </row>
    <row r="287" spans="1:3" s="76" customFormat="1" ht="21.95" customHeight="1">
      <c r="A287" s="9">
        <v>2100201</v>
      </c>
      <c r="B287" s="9" t="s">
        <v>266</v>
      </c>
      <c r="C287" s="129">
        <v>524</v>
      </c>
    </row>
    <row r="288" spans="1:3" s="76" customFormat="1" ht="21.95" customHeight="1">
      <c r="A288" s="9">
        <v>2100202</v>
      </c>
      <c r="B288" s="9" t="s">
        <v>267</v>
      </c>
      <c r="C288" s="129">
        <v>48</v>
      </c>
    </row>
    <row r="289" spans="1:3" s="76" customFormat="1" ht="21.95" customHeight="1">
      <c r="A289" s="9">
        <v>21003</v>
      </c>
      <c r="B289" s="10" t="s">
        <v>268</v>
      </c>
      <c r="C289" s="129">
        <f>SUM(C290:C291)</f>
        <v>1739</v>
      </c>
    </row>
    <row r="290" spans="1:3" s="76" customFormat="1" ht="21.95" customHeight="1">
      <c r="A290" s="9">
        <v>2100302</v>
      </c>
      <c r="B290" s="9" t="s">
        <v>269</v>
      </c>
      <c r="C290" s="129">
        <v>1408</v>
      </c>
    </row>
    <row r="291" spans="1:3" s="76" customFormat="1" ht="21.95" customHeight="1">
      <c r="A291" s="9">
        <v>2100399</v>
      </c>
      <c r="B291" s="9" t="s">
        <v>270</v>
      </c>
      <c r="C291" s="129">
        <v>331</v>
      </c>
    </row>
    <row r="292" spans="1:3" s="76" customFormat="1" ht="21.95" customHeight="1">
      <c r="A292" s="9">
        <v>21004</v>
      </c>
      <c r="B292" s="10" t="s">
        <v>271</v>
      </c>
      <c r="C292" s="129">
        <f>SUM(C293:C300)</f>
        <v>6266</v>
      </c>
    </row>
    <row r="293" spans="1:3" s="76" customFormat="1" ht="21.95" customHeight="1">
      <c r="A293" s="9">
        <v>2100401</v>
      </c>
      <c r="B293" s="9" t="s">
        <v>272</v>
      </c>
      <c r="C293" s="129">
        <v>258</v>
      </c>
    </row>
    <row r="294" spans="1:3" s="76" customFormat="1" ht="21.95" customHeight="1">
      <c r="A294" s="9">
        <v>2100402</v>
      </c>
      <c r="B294" s="9" t="s">
        <v>273</v>
      </c>
      <c r="C294" s="129">
        <v>111</v>
      </c>
    </row>
    <row r="295" spans="1:3" s="76" customFormat="1" ht="21.95" customHeight="1">
      <c r="A295" s="9">
        <v>2100403</v>
      </c>
      <c r="B295" s="9" t="s">
        <v>274</v>
      </c>
      <c r="C295" s="129">
        <v>171</v>
      </c>
    </row>
    <row r="296" spans="1:3" s="76" customFormat="1" ht="21.95" customHeight="1">
      <c r="A296" s="9">
        <v>2100405</v>
      </c>
      <c r="B296" s="9" t="s">
        <v>275</v>
      </c>
      <c r="C296" s="129">
        <v>51</v>
      </c>
    </row>
    <row r="297" spans="1:3" s="76" customFormat="1" ht="21.95" customHeight="1">
      <c r="A297" s="9">
        <v>2100406</v>
      </c>
      <c r="B297" s="9" t="s">
        <v>276</v>
      </c>
      <c r="C297" s="129">
        <v>26</v>
      </c>
    </row>
    <row r="298" spans="1:3" s="76" customFormat="1" ht="21.95" customHeight="1">
      <c r="A298" s="9">
        <v>2100408</v>
      </c>
      <c r="B298" s="9" t="s">
        <v>277</v>
      </c>
      <c r="C298" s="129">
        <v>5632</v>
      </c>
    </row>
    <row r="299" spans="1:3" s="76" customFormat="1" ht="21.95" customHeight="1">
      <c r="A299" s="9">
        <v>2100410</v>
      </c>
      <c r="B299" s="9" t="s">
        <v>278</v>
      </c>
      <c r="C299" s="129">
        <v>3</v>
      </c>
    </row>
    <row r="300" spans="1:3" s="76" customFormat="1" ht="21.95" customHeight="1">
      <c r="A300" s="9">
        <v>2100499</v>
      </c>
      <c r="B300" s="9" t="s">
        <v>279</v>
      </c>
      <c r="C300" s="129">
        <v>14</v>
      </c>
    </row>
    <row r="301" spans="1:3" s="76" customFormat="1" ht="21.95" customHeight="1">
      <c r="A301" s="9">
        <v>21007</v>
      </c>
      <c r="B301" s="10" t="s">
        <v>280</v>
      </c>
      <c r="C301" s="129">
        <f>SUM(C302:C303)</f>
        <v>2177</v>
      </c>
    </row>
    <row r="302" spans="1:3" s="76" customFormat="1" ht="21.95" customHeight="1">
      <c r="A302" s="9">
        <v>2100717</v>
      </c>
      <c r="B302" s="9" t="s">
        <v>281</v>
      </c>
      <c r="C302" s="129">
        <v>2169</v>
      </c>
    </row>
    <row r="303" spans="1:3" s="76" customFormat="1" ht="21.95" customHeight="1">
      <c r="A303" s="9">
        <v>2100799</v>
      </c>
      <c r="B303" s="9" t="s">
        <v>282</v>
      </c>
      <c r="C303" s="129">
        <v>8</v>
      </c>
    </row>
    <row r="304" spans="1:3" s="76" customFormat="1" ht="21.95" customHeight="1">
      <c r="A304" s="9">
        <v>21011</v>
      </c>
      <c r="B304" s="10" t="s">
        <v>283</v>
      </c>
      <c r="C304" s="129">
        <f>SUM(C305:C307)</f>
        <v>8113</v>
      </c>
    </row>
    <row r="305" spans="1:3" s="76" customFormat="1" ht="21.95" customHeight="1">
      <c r="A305" s="9">
        <v>2101101</v>
      </c>
      <c r="B305" s="9" t="s">
        <v>284</v>
      </c>
      <c r="C305" s="129">
        <v>1724</v>
      </c>
    </row>
    <row r="306" spans="1:3" s="76" customFormat="1" ht="21.95" customHeight="1">
      <c r="A306" s="9">
        <v>2101102</v>
      </c>
      <c r="B306" s="9" t="s">
        <v>285</v>
      </c>
      <c r="C306" s="129">
        <v>6089</v>
      </c>
    </row>
    <row r="307" spans="1:3" s="76" customFormat="1" ht="21.95" customHeight="1">
      <c r="A307" s="9">
        <v>2101103</v>
      </c>
      <c r="B307" s="9" t="s">
        <v>286</v>
      </c>
      <c r="C307" s="129">
        <v>300</v>
      </c>
    </row>
    <row r="308" spans="1:3" s="76" customFormat="1" ht="21.95" customHeight="1">
      <c r="A308" s="9">
        <v>21012</v>
      </c>
      <c r="B308" s="10" t="s">
        <v>287</v>
      </c>
      <c r="C308" s="129">
        <f>SUM(C309:C310)</f>
        <v>9872</v>
      </c>
    </row>
    <row r="309" spans="1:3" s="76" customFormat="1" ht="21.95" customHeight="1">
      <c r="A309" s="9">
        <v>2101202</v>
      </c>
      <c r="B309" s="9" t="s">
        <v>288</v>
      </c>
      <c r="C309" s="129">
        <v>9642</v>
      </c>
    </row>
    <row r="310" spans="1:3" s="76" customFormat="1" ht="21.95" customHeight="1">
      <c r="A310" s="9">
        <v>2101299</v>
      </c>
      <c r="B310" s="9" t="s">
        <v>289</v>
      </c>
      <c r="C310" s="129">
        <v>230</v>
      </c>
    </row>
    <row r="311" spans="1:3" s="76" customFormat="1" ht="21.95" customHeight="1">
      <c r="A311" s="9">
        <v>21013</v>
      </c>
      <c r="B311" s="10" t="s">
        <v>290</v>
      </c>
      <c r="C311" s="129">
        <f>SUM(C312:C312)</f>
        <v>2662</v>
      </c>
    </row>
    <row r="312" spans="1:3" s="76" customFormat="1" ht="21.95" customHeight="1">
      <c r="A312" s="9">
        <v>2101301</v>
      </c>
      <c r="B312" s="9" t="s">
        <v>291</v>
      </c>
      <c r="C312" s="129">
        <v>2662</v>
      </c>
    </row>
    <row r="313" spans="1:3" s="76" customFormat="1" ht="21.95" customHeight="1">
      <c r="A313" s="9">
        <v>21014</v>
      </c>
      <c r="B313" s="10" t="s">
        <v>292</v>
      </c>
      <c r="C313" s="129">
        <f>SUM(C314:C314)</f>
        <v>136</v>
      </c>
    </row>
    <row r="314" spans="1:3" s="76" customFormat="1" ht="21.95" customHeight="1">
      <c r="A314" s="9">
        <v>2101401</v>
      </c>
      <c r="B314" s="9" t="s">
        <v>293</v>
      </c>
      <c r="C314" s="129">
        <v>136</v>
      </c>
    </row>
    <row r="315" spans="1:3" s="76" customFormat="1" ht="21.95" customHeight="1">
      <c r="A315" s="9">
        <v>21015</v>
      </c>
      <c r="B315" s="10" t="s">
        <v>294</v>
      </c>
      <c r="C315" s="129">
        <f>SUM(C316:C318)</f>
        <v>890</v>
      </c>
    </row>
    <row r="316" spans="1:3" s="76" customFormat="1" ht="21.95" customHeight="1">
      <c r="A316" s="9">
        <v>2101501</v>
      </c>
      <c r="B316" s="9" t="s">
        <v>48</v>
      </c>
      <c r="C316" s="129">
        <v>167</v>
      </c>
    </row>
    <row r="317" spans="1:3" s="76" customFormat="1" ht="21.95" customHeight="1">
      <c r="A317" s="9">
        <v>2101506</v>
      </c>
      <c r="B317" s="9" t="s">
        <v>295</v>
      </c>
      <c r="C317" s="129">
        <v>599</v>
      </c>
    </row>
    <row r="318" spans="1:3" s="76" customFormat="1" ht="21.95" customHeight="1">
      <c r="A318" s="9">
        <v>2101550</v>
      </c>
      <c r="B318" s="9" t="s">
        <v>53</v>
      </c>
      <c r="C318" s="129">
        <v>124</v>
      </c>
    </row>
    <row r="319" spans="1:3" s="76" customFormat="1" ht="21.95" customHeight="1">
      <c r="A319" s="9">
        <v>211</v>
      </c>
      <c r="B319" s="10" t="s">
        <v>296</v>
      </c>
      <c r="C319" s="38">
        <f>C320+C323+C326+C328+C330+C332</f>
        <v>3647</v>
      </c>
    </row>
    <row r="320" spans="1:3" s="76" customFormat="1" ht="21.95" customHeight="1">
      <c r="A320" s="9">
        <v>21101</v>
      </c>
      <c r="B320" s="10" t="s">
        <v>297</v>
      </c>
      <c r="C320" s="129">
        <f>SUM(C321:C322)</f>
        <v>17</v>
      </c>
    </row>
    <row r="321" spans="1:3" s="76" customFormat="1" ht="21.95" customHeight="1">
      <c r="A321" s="9">
        <v>2110101</v>
      </c>
      <c r="B321" s="9" t="s">
        <v>48</v>
      </c>
      <c r="C321" s="129">
        <v>7</v>
      </c>
    </row>
    <row r="322" spans="1:3" s="76" customFormat="1" ht="21.95" customHeight="1">
      <c r="A322" s="9">
        <v>2110199</v>
      </c>
      <c r="B322" s="9" t="s">
        <v>298</v>
      </c>
      <c r="C322" s="129">
        <v>10</v>
      </c>
    </row>
    <row r="323" spans="1:3" s="76" customFormat="1" ht="21.95" customHeight="1">
      <c r="A323" s="9">
        <v>21103</v>
      </c>
      <c r="B323" s="10" t="s">
        <v>299</v>
      </c>
      <c r="C323" s="129">
        <f>SUM(C324:C325)</f>
        <v>2618</v>
      </c>
    </row>
    <row r="324" spans="1:3" s="76" customFormat="1" ht="21.95" customHeight="1">
      <c r="A324" s="9">
        <v>2110302</v>
      </c>
      <c r="B324" s="9" t="s">
        <v>300</v>
      </c>
      <c r="C324" s="129">
        <v>1343</v>
      </c>
    </row>
    <row r="325" spans="1:3" s="76" customFormat="1" ht="21.95" customHeight="1">
      <c r="A325" s="9">
        <v>2110304</v>
      </c>
      <c r="B325" s="9" t="s">
        <v>301</v>
      </c>
      <c r="C325" s="129">
        <v>1275</v>
      </c>
    </row>
    <row r="326" spans="1:3" s="76" customFormat="1" ht="21.95" customHeight="1">
      <c r="A326" s="9">
        <v>21104</v>
      </c>
      <c r="B326" s="10" t="s">
        <v>302</v>
      </c>
      <c r="C326" s="129">
        <f>SUM(C327:C327)</f>
        <v>800</v>
      </c>
    </row>
    <row r="327" spans="1:3" s="76" customFormat="1" ht="21.95" customHeight="1">
      <c r="A327" s="9">
        <v>2110401</v>
      </c>
      <c r="B327" s="9" t="s">
        <v>303</v>
      </c>
      <c r="C327" s="129">
        <v>800</v>
      </c>
    </row>
    <row r="328" spans="1:3" s="76" customFormat="1" ht="21.95" customHeight="1">
      <c r="A328" s="9">
        <v>21105</v>
      </c>
      <c r="B328" s="10" t="s">
        <v>304</v>
      </c>
      <c r="C328" s="129">
        <f>SUM(C329:C329)</f>
        <v>44</v>
      </c>
    </row>
    <row r="329" spans="1:3" s="76" customFormat="1" ht="21.95" customHeight="1">
      <c r="A329" s="9">
        <v>2110507</v>
      </c>
      <c r="B329" s="9" t="s">
        <v>305</v>
      </c>
      <c r="C329" s="129">
        <v>44</v>
      </c>
    </row>
    <row r="330" spans="1:3" s="76" customFormat="1" ht="21.95" customHeight="1">
      <c r="A330" s="9">
        <v>21110</v>
      </c>
      <c r="B330" s="10" t="s">
        <v>306</v>
      </c>
      <c r="C330" s="129">
        <f>SUM(C331)</f>
        <v>104</v>
      </c>
    </row>
    <row r="331" spans="1:3" s="76" customFormat="1" ht="21.95" customHeight="1">
      <c r="A331" s="9">
        <v>2111001</v>
      </c>
      <c r="B331" s="9" t="s">
        <v>307</v>
      </c>
      <c r="C331" s="129">
        <v>104</v>
      </c>
    </row>
    <row r="332" spans="1:3" s="76" customFormat="1" ht="21.95" customHeight="1">
      <c r="A332" s="9">
        <v>21111</v>
      </c>
      <c r="B332" s="10" t="s">
        <v>308</v>
      </c>
      <c r="C332" s="129">
        <f>SUM(C333)</f>
        <v>64</v>
      </c>
    </row>
    <row r="333" spans="1:3" s="76" customFormat="1" ht="21.95" customHeight="1">
      <c r="A333" s="9">
        <v>2111101</v>
      </c>
      <c r="B333" s="9" t="s">
        <v>309</v>
      </c>
      <c r="C333" s="129">
        <v>64</v>
      </c>
    </row>
    <row r="334" spans="1:3" s="76" customFormat="1" ht="21.95" customHeight="1">
      <c r="A334" s="130">
        <v>212</v>
      </c>
      <c r="B334" s="131" t="s">
        <v>310</v>
      </c>
      <c r="C334" s="132">
        <f>C335+C341+C343+C346+C348+C350</f>
        <v>32812</v>
      </c>
    </row>
    <row r="335" spans="1:3" s="76" customFormat="1" ht="21.95" customHeight="1">
      <c r="A335" s="9">
        <v>21201</v>
      </c>
      <c r="B335" s="10" t="s">
        <v>311</v>
      </c>
      <c r="C335" s="129">
        <f>SUM(C336:C340)</f>
        <v>3408</v>
      </c>
    </row>
    <row r="336" spans="1:3" s="76" customFormat="1" ht="21.95" customHeight="1">
      <c r="A336" s="9">
        <v>2120101</v>
      </c>
      <c r="B336" s="9" t="s">
        <v>48</v>
      </c>
      <c r="C336" s="129">
        <v>298</v>
      </c>
    </row>
    <row r="337" spans="1:3" s="76" customFormat="1" ht="21.95" customHeight="1">
      <c r="A337" s="9">
        <v>2120104</v>
      </c>
      <c r="B337" s="9" t="s">
        <v>312</v>
      </c>
      <c r="C337" s="129">
        <v>1208</v>
      </c>
    </row>
    <row r="338" spans="1:3" s="76" customFormat="1" ht="21.95" customHeight="1">
      <c r="A338" s="9">
        <v>2120106</v>
      </c>
      <c r="B338" s="9" t="s">
        <v>313</v>
      </c>
      <c r="C338" s="129">
        <v>49</v>
      </c>
    </row>
    <row r="339" spans="1:3" s="76" customFormat="1" ht="21.95" customHeight="1">
      <c r="A339" s="9">
        <v>2120109</v>
      </c>
      <c r="B339" s="9" t="s">
        <v>314</v>
      </c>
      <c r="C339" s="129">
        <v>36</v>
      </c>
    </row>
    <row r="340" spans="1:3" s="76" customFormat="1" ht="21.95" customHeight="1">
      <c r="A340" s="9">
        <v>2120199</v>
      </c>
      <c r="B340" s="9" t="s">
        <v>315</v>
      </c>
      <c r="C340" s="129">
        <v>1817</v>
      </c>
    </row>
    <row r="341" spans="1:3" s="76" customFormat="1" ht="21.95" customHeight="1">
      <c r="A341" s="9">
        <v>21202</v>
      </c>
      <c r="B341" s="10" t="s">
        <v>316</v>
      </c>
      <c r="C341" s="129">
        <f>C342</f>
        <v>214</v>
      </c>
    </row>
    <row r="342" spans="1:3" s="76" customFormat="1" ht="21.95" customHeight="1">
      <c r="A342" s="9">
        <v>2120201</v>
      </c>
      <c r="B342" s="9" t="s">
        <v>317</v>
      </c>
      <c r="C342" s="129">
        <v>214</v>
      </c>
    </row>
    <row r="343" spans="1:3" s="76" customFormat="1" ht="21.95" customHeight="1">
      <c r="A343" s="9">
        <v>21203</v>
      </c>
      <c r="B343" s="10" t="s">
        <v>318</v>
      </c>
      <c r="C343" s="129">
        <f>SUM(C344:C345)</f>
        <v>18651</v>
      </c>
    </row>
    <row r="344" spans="1:3" s="76" customFormat="1" ht="21.95" customHeight="1">
      <c r="A344" s="9">
        <v>2120303</v>
      </c>
      <c r="B344" s="9" t="s">
        <v>319</v>
      </c>
      <c r="C344" s="129">
        <v>12314</v>
      </c>
    </row>
    <row r="345" spans="1:3" s="76" customFormat="1" ht="21.95" customHeight="1">
      <c r="A345" s="9">
        <v>2120399</v>
      </c>
      <c r="B345" s="9" t="s">
        <v>320</v>
      </c>
      <c r="C345" s="129">
        <v>6337</v>
      </c>
    </row>
    <row r="346" spans="1:3" s="76" customFormat="1" ht="21.95" customHeight="1">
      <c r="A346" s="9">
        <v>21205</v>
      </c>
      <c r="B346" s="10" t="s">
        <v>321</v>
      </c>
      <c r="C346" s="129">
        <f>C347</f>
        <v>2433</v>
      </c>
    </row>
    <row r="347" spans="1:3" s="76" customFormat="1" ht="21.95" customHeight="1">
      <c r="A347" s="9">
        <v>2120501</v>
      </c>
      <c r="B347" s="9" t="s">
        <v>322</v>
      </c>
      <c r="C347" s="129">
        <v>2433</v>
      </c>
    </row>
    <row r="348" spans="1:3" s="76" customFormat="1" ht="21.95" customHeight="1">
      <c r="A348" s="9">
        <v>21206</v>
      </c>
      <c r="B348" s="10" t="s">
        <v>323</v>
      </c>
      <c r="C348" s="129">
        <f>C349</f>
        <v>17</v>
      </c>
    </row>
    <row r="349" spans="1:3" s="76" customFormat="1" ht="21.95" customHeight="1">
      <c r="A349" s="9">
        <v>2120601</v>
      </c>
      <c r="B349" s="9" t="s">
        <v>324</v>
      </c>
      <c r="C349" s="129">
        <v>17</v>
      </c>
    </row>
    <row r="350" spans="1:3" s="76" customFormat="1" ht="21.95" customHeight="1">
      <c r="A350" s="9">
        <v>21299</v>
      </c>
      <c r="B350" s="10" t="s">
        <v>325</v>
      </c>
      <c r="C350" s="129">
        <f>C351</f>
        <v>8089</v>
      </c>
    </row>
    <row r="351" spans="1:3" s="76" customFormat="1" ht="21.95" customHeight="1">
      <c r="A351" s="9">
        <v>2129999</v>
      </c>
      <c r="B351" s="9" t="s">
        <v>326</v>
      </c>
      <c r="C351" s="129">
        <v>8089</v>
      </c>
    </row>
    <row r="352" spans="1:3" s="76" customFormat="1" ht="21.95" customHeight="1">
      <c r="A352" s="9">
        <v>213</v>
      </c>
      <c r="B352" s="10" t="s">
        <v>327</v>
      </c>
      <c r="C352" s="38">
        <f>C353+C372+C384+C399+C407+C411+C414+C416</f>
        <v>122676</v>
      </c>
    </row>
    <row r="353" spans="1:3" s="76" customFormat="1" ht="21.95" customHeight="1">
      <c r="A353" s="9">
        <v>21301</v>
      </c>
      <c r="B353" s="10" t="s">
        <v>328</v>
      </c>
      <c r="C353" s="129">
        <f>SUM(C354:C371)</f>
        <v>37013</v>
      </c>
    </row>
    <row r="354" spans="1:3" s="76" customFormat="1" ht="21.95" customHeight="1">
      <c r="A354" s="9">
        <v>2130101</v>
      </c>
      <c r="B354" s="9" t="s">
        <v>48</v>
      </c>
      <c r="C354" s="129">
        <v>483</v>
      </c>
    </row>
    <row r="355" spans="1:3" s="76" customFormat="1" ht="21.95" customHeight="1">
      <c r="A355" s="9">
        <v>2130104</v>
      </c>
      <c r="B355" s="9" t="s">
        <v>53</v>
      </c>
      <c r="C355" s="129">
        <v>959</v>
      </c>
    </row>
    <row r="356" spans="1:3" s="76" customFormat="1" ht="21.95" customHeight="1">
      <c r="A356" s="9">
        <v>2130106</v>
      </c>
      <c r="B356" s="9" t="s">
        <v>329</v>
      </c>
      <c r="C356" s="129">
        <v>1438</v>
      </c>
    </row>
    <row r="357" spans="1:3" s="76" customFormat="1" ht="21.95" customHeight="1">
      <c r="A357" s="9">
        <v>2130108</v>
      </c>
      <c r="B357" s="9" t="s">
        <v>330</v>
      </c>
      <c r="C357" s="129">
        <v>1397</v>
      </c>
    </row>
    <row r="358" spans="1:3" s="76" customFormat="1" ht="21.95" customHeight="1">
      <c r="A358" s="9">
        <v>2130109</v>
      </c>
      <c r="B358" s="9" t="s">
        <v>331</v>
      </c>
      <c r="C358" s="129">
        <v>108</v>
      </c>
    </row>
    <row r="359" spans="1:3" s="76" customFormat="1" ht="21.95" customHeight="1">
      <c r="A359" s="9">
        <v>2130110</v>
      </c>
      <c r="B359" s="9" t="s">
        <v>332</v>
      </c>
      <c r="C359" s="129">
        <v>180</v>
      </c>
    </row>
    <row r="360" spans="1:3" s="76" customFormat="1" ht="21.95" customHeight="1">
      <c r="A360" s="9">
        <v>2130111</v>
      </c>
      <c r="B360" s="9" t="s">
        <v>333</v>
      </c>
      <c r="C360" s="129">
        <v>4</v>
      </c>
    </row>
    <row r="361" spans="1:3" s="76" customFormat="1" ht="21.95" customHeight="1">
      <c r="A361" s="9">
        <v>2130112</v>
      </c>
      <c r="B361" s="9" t="s">
        <v>334</v>
      </c>
      <c r="C361" s="129">
        <v>5</v>
      </c>
    </row>
    <row r="362" spans="1:3" s="76" customFormat="1" ht="21.95" customHeight="1">
      <c r="A362" s="9">
        <v>2130119</v>
      </c>
      <c r="B362" s="9" t="s">
        <v>335</v>
      </c>
      <c r="C362" s="129">
        <v>462</v>
      </c>
    </row>
    <row r="363" spans="1:3" s="76" customFormat="1" ht="21.95" customHeight="1">
      <c r="A363" s="9">
        <v>2130120</v>
      </c>
      <c r="B363" s="9" t="s">
        <v>336</v>
      </c>
      <c r="C363" s="129">
        <v>8651</v>
      </c>
    </row>
    <row r="364" spans="1:3" s="76" customFormat="1" ht="21.95" customHeight="1">
      <c r="A364" s="9">
        <v>2130122</v>
      </c>
      <c r="B364" s="9" t="s">
        <v>337</v>
      </c>
      <c r="C364" s="129">
        <v>4888</v>
      </c>
    </row>
    <row r="365" spans="1:3" s="76" customFormat="1" ht="21.95" customHeight="1">
      <c r="A365" s="9">
        <v>2130124</v>
      </c>
      <c r="B365" s="9" t="s">
        <v>338</v>
      </c>
      <c r="C365" s="129">
        <v>1641</v>
      </c>
    </row>
    <row r="366" spans="1:3" s="76" customFormat="1" ht="21.95" customHeight="1">
      <c r="A366" s="9">
        <v>2130125</v>
      </c>
      <c r="B366" s="9" t="s">
        <v>339</v>
      </c>
      <c r="C366" s="129">
        <v>19</v>
      </c>
    </row>
    <row r="367" spans="1:3" s="76" customFormat="1" ht="21.95" customHeight="1">
      <c r="A367" s="9">
        <v>2130126</v>
      </c>
      <c r="B367" s="9" t="s">
        <v>340</v>
      </c>
      <c r="C367" s="129">
        <v>5</v>
      </c>
    </row>
    <row r="368" spans="1:3" s="76" customFormat="1" ht="21.95" customHeight="1">
      <c r="A368" s="9">
        <v>2130135</v>
      </c>
      <c r="B368" s="9" t="s">
        <v>341</v>
      </c>
      <c r="C368" s="129">
        <v>368</v>
      </c>
    </row>
    <row r="369" spans="1:3" s="76" customFormat="1" ht="21.95" customHeight="1">
      <c r="A369" s="9">
        <v>2130148</v>
      </c>
      <c r="B369" s="9" t="s">
        <v>342</v>
      </c>
      <c r="C369" s="129">
        <v>4</v>
      </c>
    </row>
    <row r="370" spans="1:3" s="76" customFormat="1" ht="21.95" customHeight="1">
      <c r="A370" s="9">
        <v>2130153</v>
      </c>
      <c r="B370" s="9" t="s">
        <v>343</v>
      </c>
      <c r="C370" s="129">
        <v>15937</v>
      </c>
    </row>
    <row r="371" spans="1:3" s="76" customFormat="1" ht="21.95" customHeight="1">
      <c r="A371" s="9">
        <v>2130199</v>
      </c>
      <c r="B371" s="9" t="s">
        <v>344</v>
      </c>
      <c r="C371" s="129">
        <v>464</v>
      </c>
    </row>
    <row r="372" spans="1:3" s="76" customFormat="1" ht="21.95" customHeight="1">
      <c r="A372" s="9">
        <v>21302</v>
      </c>
      <c r="B372" s="10" t="s">
        <v>345</v>
      </c>
      <c r="C372" s="129">
        <f>SUM(C373:C383)</f>
        <v>6010</v>
      </c>
    </row>
    <row r="373" spans="1:3" s="76" customFormat="1" ht="21.95" customHeight="1">
      <c r="A373" s="9">
        <v>2130201</v>
      </c>
      <c r="B373" s="9" t="s">
        <v>48</v>
      </c>
      <c r="C373" s="129">
        <v>210</v>
      </c>
    </row>
    <row r="374" spans="1:3" s="76" customFormat="1" ht="21.95" customHeight="1">
      <c r="A374" s="9">
        <v>2130202</v>
      </c>
      <c r="B374" s="9" t="s">
        <v>49</v>
      </c>
      <c r="C374" s="129">
        <v>23</v>
      </c>
    </row>
    <row r="375" spans="1:3" s="76" customFormat="1" ht="21.95" customHeight="1">
      <c r="A375" s="9">
        <v>2130204</v>
      </c>
      <c r="B375" s="9" t="s">
        <v>346</v>
      </c>
      <c r="C375" s="129">
        <v>2037</v>
      </c>
    </row>
    <row r="376" spans="1:3" s="76" customFormat="1" ht="21.95" customHeight="1">
      <c r="A376" s="9">
        <v>2130205</v>
      </c>
      <c r="B376" s="9" t="s">
        <v>347</v>
      </c>
      <c r="C376" s="129">
        <v>2200</v>
      </c>
    </row>
    <row r="377" spans="1:3" s="76" customFormat="1" ht="21.95" customHeight="1">
      <c r="A377" s="9">
        <v>2130206</v>
      </c>
      <c r="B377" s="9" t="s">
        <v>348</v>
      </c>
      <c r="C377" s="129">
        <v>467</v>
      </c>
    </row>
    <row r="378" spans="1:3" s="76" customFormat="1" ht="21.95" customHeight="1">
      <c r="A378" s="9">
        <v>2130207</v>
      </c>
      <c r="B378" s="9" t="s">
        <v>349</v>
      </c>
      <c r="C378" s="129">
        <v>331</v>
      </c>
    </row>
    <row r="379" spans="1:3" s="76" customFormat="1" ht="21.95" customHeight="1">
      <c r="A379" s="9">
        <v>2130209</v>
      </c>
      <c r="B379" s="9" t="s">
        <v>350</v>
      </c>
      <c r="C379" s="129">
        <v>198</v>
      </c>
    </row>
    <row r="380" spans="1:3" s="76" customFormat="1" ht="21.95" customHeight="1">
      <c r="A380" s="9">
        <v>2130211</v>
      </c>
      <c r="B380" s="9" t="s">
        <v>351</v>
      </c>
      <c r="C380" s="129">
        <v>17</v>
      </c>
    </row>
    <row r="381" spans="1:3" s="76" customFormat="1" ht="21.95" customHeight="1">
      <c r="A381" s="9">
        <v>2130212</v>
      </c>
      <c r="B381" s="9" t="s">
        <v>352</v>
      </c>
      <c r="C381" s="129">
        <v>115</v>
      </c>
    </row>
    <row r="382" spans="1:3" s="76" customFormat="1" ht="21.95" customHeight="1">
      <c r="A382" s="9">
        <v>2130234</v>
      </c>
      <c r="B382" s="9" t="s">
        <v>353</v>
      </c>
      <c r="C382" s="129">
        <v>365</v>
      </c>
    </row>
    <row r="383" spans="1:3" s="76" customFormat="1" ht="21.95" customHeight="1">
      <c r="A383" s="9">
        <v>2130299</v>
      </c>
      <c r="B383" s="9" t="s">
        <v>354</v>
      </c>
      <c r="C383" s="129">
        <v>47</v>
      </c>
    </row>
    <row r="384" spans="1:3" s="76" customFormat="1" ht="21.95" customHeight="1">
      <c r="A384" s="9">
        <v>21303</v>
      </c>
      <c r="B384" s="10" t="s">
        <v>355</v>
      </c>
      <c r="C384" s="129">
        <f>SUM(C385:C398)</f>
        <v>33607</v>
      </c>
    </row>
    <row r="385" spans="1:3" s="76" customFormat="1" ht="21.95" customHeight="1">
      <c r="A385" s="9">
        <v>2130301</v>
      </c>
      <c r="B385" s="9" t="s">
        <v>48</v>
      </c>
      <c r="C385" s="129">
        <v>174</v>
      </c>
    </row>
    <row r="386" spans="1:3" s="76" customFormat="1" ht="21.95" customHeight="1">
      <c r="A386" s="9">
        <v>2130305</v>
      </c>
      <c r="B386" s="9" t="s">
        <v>356</v>
      </c>
      <c r="C386" s="129">
        <v>21313</v>
      </c>
    </row>
    <row r="387" spans="1:3" s="76" customFormat="1" ht="21.95" customHeight="1">
      <c r="A387" s="9">
        <v>2130306</v>
      </c>
      <c r="B387" s="9" t="s">
        <v>357</v>
      </c>
      <c r="C387" s="129">
        <v>2533</v>
      </c>
    </row>
    <row r="388" spans="1:3" s="76" customFormat="1" ht="21.95" customHeight="1">
      <c r="A388" s="9">
        <v>2130309</v>
      </c>
      <c r="B388" s="9" t="s">
        <v>358</v>
      </c>
      <c r="C388" s="129">
        <v>66</v>
      </c>
    </row>
    <row r="389" spans="1:3" s="76" customFormat="1" ht="21.95" customHeight="1">
      <c r="A389" s="9">
        <v>2130310</v>
      </c>
      <c r="B389" s="9" t="s">
        <v>359</v>
      </c>
      <c r="C389" s="129">
        <v>580</v>
      </c>
    </row>
    <row r="390" spans="1:3" s="76" customFormat="1" ht="21.95" customHeight="1">
      <c r="A390" s="9">
        <v>2130311</v>
      </c>
      <c r="B390" s="9" t="s">
        <v>360</v>
      </c>
      <c r="C390" s="129">
        <v>230</v>
      </c>
    </row>
    <row r="391" spans="1:3" s="76" customFormat="1" ht="21.95" customHeight="1">
      <c r="A391" s="9">
        <v>2130313</v>
      </c>
      <c r="B391" s="9" t="s">
        <v>361</v>
      </c>
      <c r="C391" s="129">
        <v>30</v>
      </c>
    </row>
    <row r="392" spans="1:3" s="76" customFormat="1" ht="21.95" customHeight="1">
      <c r="A392" s="9">
        <v>2130314</v>
      </c>
      <c r="B392" s="9" t="s">
        <v>362</v>
      </c>
      <c r="C392" s="129">
        <v>96</v>
      </c>
    </row>
    <row r="393" spans="1:3" s="76" customFormat="1" ht="21.95" customHeight="1">
      <c r="A393" s="9">
        <v>2130315</v>
      </c>
      <c r="B393" s="9" t="s">
        <v>363</v>
      </c>
      <c r="C393" s="129">
        <v>12</v>
      </c>
    </row>
    <row r="394" spans="1:3" s="76" customFormat="1" ht="21.95" customHeight="1">
      <c r="A394" s="9">
        <v>2130319</v>
      </c>
      <c r="B394" s="9" t="s">
        <v>364</v>
      </c>
      <c r="C394" s="129">
        <v>4312</v>
      </c>
    </row>
    <row r="395" spans="1:3" s="76" customFormat="1" ht="21.95" customHeight="1">
      <c r="A395" s="9">
        <v>2130321</v>
      </c>
      <c r="B395" s="9" t="s">
        <v>365</v>
      </c>
      <c r="C395" s="129">
        <v>1101</v>
      </c>
    </row>
    <row r="396" spans="1:3" s="76" customFormat="1" ht="21.95" customHeight="1">
      <c r="A396" s="9">
        <v>2130322</v>
      </c>
      <c r="B396" s="9" t="s">
        <v>366</v>
      </c>
      <c r="C396" s="129">
        <v>238</v>
      </c>
    </row>
    <row r="397" spans="1:3" s="76" customFormat="1" ht="21.95" customHeight="1">
      <c r="A397" s="9">
        <v>2130335</v>
      </c>
      <c r="B397" s="9" t="s">
        <v>367</v>
      </c>
      <c r="C397" s="129">
        <v>2</v>
      </c>
    </row>
    <row r="398" spans="1:3" s="76" customFormat="1" ht="21.95" customHeight="1">
      <c r="A398" s="9">
        <v>2130399</v>
      </c>
      <c r="B398" s="9" t="s">
        <v>368</v>
      </c>
      <c r="C398" s="129">
        <v>2920</v>
      </c>
    </row>
    <row r="399" spans="1:3" s="76" customFormat="1" ht="21.95" customHeight="1">
      <c r="A399" s="9">
        <v>21305</v>
      </c>
      <c r="B399" s="10" t="s">
        <v>369</v>
      </c>
      <c r="C399" s="129">
        <f>SUM(C400:C406)</f>
        <v>27174</v>
      </c>
    </row>
    <row r="400" spans="1:3" s="76" customFormat="1" ht="21.95" customHeight="1">
      <c r="A400" s="9">
        <v>2130501</v>
      </c>
      <c r="B400" s="9" t="s">
        <v>48</v>
      </c>
      <c r="C400" s="129">
        <v>102</v>
      </c>
    </row>
    <row r="401" spans="1:3" s="76" customFormat="1" ht="21.95" customHeight="1">
      <c r="A401" s="9">
        <v>2130504</v>
      </c>
      <c r="B401" s="9" t="s">
        <v>370</v>
      </c>
      <c r="C401" s="129">
        <v>915</v>
      </c>
    </row>
    <row r="402" spans="1:3" s="76" customFormat="1" ht="21.95" customHeight="1">
      <c r="A402" s="9">
        <v>2130505</v>
      </c>
      <c r="B402" s="9" t="s">
        <v>371</v>
      </c>
      <c r="C402" s="129">
        <v>4555</v>
      </c>
    </row>
    <row r="403" spans="1:3" s="76" customFormat="1" ht="21.95" customHeight="1">
      <c r="A403" s="9">
        <v>2130506</v>
      </c>
      <c r="B403" s="9" t="s">
        <v>372</v>
      </c>
      <c r="C403" s="129">
        <v>47</v>
      </c>
    </row>
    <row r="404" spans="1:3" s="76" customFormat="1" ht="21.95" customHeight="1">
      <c r="A404" s="9">
        <v>2130507</v>
      </c>
      <c r="B404" s="9" t="s">
        <v>373</v>
      </c>
      <c r="C404" s="129">
        <v>1723</v>
      </c>
    </row>
    <row r="405" spans="1:3" s="76" customFormat="1" ht="21.95" customHeight="1">
      <c r="A405" s="9">
        <v>2130550</v>
      </c>
      <c r="B405" s="9" t="s">
        <v>53</v>
      </c>
      <c r="C405" s="129">
        <v>19</v>
      </c>
    </row>
    <row r="406" spans="1:3" s="76" customFormat="1" ht="21.95" customHeight="1">
      <c r="A406" s="9">
        <v>2130599</v>
      </c>
      <c r="B406" s="9" t="s">
        <v>374</v>
      </c>
      <c r="C406" s="129">
        <v>19813</v>
      </c>
    </row>
    <row r="407" spans="1:3" s="76" customFormat="1" ht="21.95" customHeight="1">
      <c r="A407" s="9">
        <v>21307</v>
      </c>
      <c r="B407" s="10" t="s">
        <v>375</v>
      </c>
      <c r="C407" s="129">
        <f>SUM(C408:C410)</f>
        <v>10047</v>
      </c>
    </row>
    <row r="408" spans="1:3" s="76" customFormat="1" ht="21.95" customHeight="1">
      <c r="A408" s="9">
        <v>2130701</v>
      </c>
      <c r="B408" s="9" t="s">
        <v>376</v>
      </c>
      <c r="C408" s="129">
        <v>1927</v>
      </c>
    </row>
    <row r="409" spans="1:3" s="76" customFormat="1" ht="21.95" customHeight="1">
      <c r="A409" s="9">
        <v>2130705</v>
      </c>
      <c r="B409" s="9" t="s">
        <v>377</v>
      </c>
      <c r="C409" s="129">
        <v>6056</v>
      </c>
    </row>
    <row r="410" spans="1:3" s="76" customFormat="1" ht="21.95" customHeight="1">
      <c r="A410" s="9">
        <v>2130799</v>
      </c>
      <c r="B410" s="9" t="s">
        <v>378</v>
      </c>
      <c r="C410" s="129">
        <v>2064</v>
      </c>
    </row>
    <row r="411" spans="1:3" s="76" customFormat="1" ht="21.95" customHeight="1">
      <c r="A411" s="9">
        <v>21308</v>
      </c>
      <c r="B411" s="10" t="s">
        <v>379</v>
      </c>
      <c r="C411" s="129">
        <f>SUM(C412:C413)</f>
        <v>3418</v>
      </c>
    </row>
    <row r="412" spans="1:3" s="76" customFormat="1" ht="21.95" customHeight="1">
      <c r="A412" s="9">
        <v>2130803</v>
      </c>
      <c r="B412" s="9" t="s">
        <v>380</v>
      </c>
      <c r="C412" s="129">
        <v>3142</v>
      </c>
    </row>
    <row r="413" spans="1:3" s="76" customFormat="1" ht="21.95" customHeight="1">
      <c r="A413" s="9">
        <v>2130804</v>
      </c>
      <c r="B413" s="9" t="s">
        <v>381</v>
      </c>
      <c r="C413" s="129">
        <v>276</v>
      </c>
    </row>
    <row r="414" spans="1:3" s="76" customFormat="1" ht="21.95" customHeight="1">
      <c r="A414" s="9">
        <v>21309</v>
      </c>
      <c r="B414" s="10" t="s">
        <v>382</v>
      </c>
      <c r="C414" s="129">
        <f>SUM(C415:C415)</f>
        <v>4431</v>
      </c>
    </row>
    <row r="415" spans="1:3" s="76" customFormat="1" ht="21.95" customHeight="1">
      <c r="A415" s="9">
        <v>2130999</v>
      </c>
      <c r="B415" s="9" t="s">
        <v>383</v>
      </c>
      <c r="C415" s="129">
        <v>4431</v>
      </c>
    </row>
    <row r="416" spans="1:3" s="76" customFormat="1" ht="21.95" customHeight="1">
      <c r="A416" s="9">
        <v>21399</v>
      </c>
      <c r="B416" s="10" t="s">
        <v>384</v>
      </c>
      <c r="C416" s="129">
        <f>SUM(C417:C418)</f>
        <v>976</v>
      </c>
    </row>
    <row r="417" spans="1:3" s="76" customFormat="1" ht="21.95" customHeight="1">
      <c r="A417" s="9">
        <v>2139901</v>
      </c>
      <c r="B417" s="9" t="s">
        <v>385</v>
      </c>
      <c r="C417" s="129">
        <v>143</v>
      </c>
    </row>
    <row r="418" spans="1:3" s="76" customFormat="1" ht="21.95" customHeight="1">
      <c r="A418" s="9">
        <v>2139999</v>
      </c>
      <c r="B418" s="9" t="s">
        <v>386</v>
      </c>
      <c r="C418" s="129">
        <v>833</v>
      </c>
    </row>
    <row r="419" spans="1:3" s="76" customFormat="1" ht="21.95" customHeight="1">
      <c r="A419" s="9">
        <v>214</v>
      </c>
      <c r="B419" s="10" t="s">
        <v>387</v>
      </c>
      <c r="C419" s="38">
        <f>C420+C429+C431</f>
        <v>44745</v>
      </c>
    </row>
    <row r="420" spans="1:3" s="76" customFormat="1" ht="21.95" customHeight="1">
      <c r="A420" s="9">
        <v>21401</v>
      </c>
      <c r="B420" s="10" t="s">
        <v>388</v>
      </c>
      <c r="C420" s="129">
        <f>SUM(C421:C428)</f>
        <v>44690</v>
      </c>
    </row>
    <row r="421" spans="1:3" s="76" customFormat="1" ht="21.95" customHeight="1">
      <c r="A421" s="9">
        <v>2140101</v>
      </c>
      <c r="B421" s="9" t="s">
        <v>48</v>
      </c>
      <c r="C421" s="129">
        <v>796</v>
      </c>
    </row>
    <row r="422" spans="1:3" s="76" customFormat="1" ht="21.95" customHeight="1">
      <c r="A422" s="9">
        <v>2140104</v>
      </c>
      <c r="B422" s="9" t="s">
        <v>389</v>
      </c>
      <c r="C422" s="129">
        <v>38601</v>
      </c>
    </row>
    <row r="423" spans="1:3" s="76" customFormat="1" ht="21.95" customHeight="1">
      <c r="A423" s="9">
        <v>2140106</v>
      </c>
      <c r="B423" s="9" t="s">
        <v>390</v>
      </c>
      <c r="C423" s="129">
        <v>3601</v>
      </c>
    </row>
    <row r="424" spans="1:3" s="76" customFormat="1" ht="21.95" customHeight="1">
      <c r="A424" s="9">
        <v>2140109</v>
      </c>
      <c r="B424" s="9" t="s">
        <v>391</v>
      </c>
      <c r="C424" s="129">
        <v>378</v>
      </c>
    </row>
    <row r="425" spans="1:3" s="76" customFormat="1" ht="21.95" customHeight="1">
      <c r="A425" s="9">
        <v>2140112</v>
      </c>
      <c r="B425" s="9" t="s">
        <v>392</v>
      </c>
      <c r="C425" s="129">
        <v>396</v>
      </c>
    </row>
    <row r="426" spans="1:3" s="76" customFormat="1" ht="21.95" customHeight="1">
      <c r="A426" s="9">
        <v>2140123</v>
      </c>
      <c r="B426" s="9" t="s">
        <v>393</v>
      </c>
      <c r="C426" s="129">
        <v>3</v>
      </c>
    </row>
    <row r="427" spans="1:3" s="76" customFormat="1" ht="21.95" customHeight="1">
      <c r="A427" s="9">
        <v>2140136</v>
      </c>
      <c r="B427" s="9" t="s">
        <v>394</v>
      </c>
      <c r="C427" s="129">
        <v>114</v>
      </c>
    </row>
    <row r="428" spans="1:3" s="76" customFormat="1" ht="21.95" customHeight="1">
      <c r="A428" s="9">
        <v>2140199</v>
      </c>
      <c r="B428" s="9" t="s">
        <v>395</v>
      </c>
      <c r="C428" s="129">
        <v>801</v>
      </c>
    </row>
    <row r="429" spans="1:3" s="76" customFormat="1" ht="21.95" customHeight="1">
      <c r="A429" s="9">
        <v>21402</v>
      </c>
      <c r="B429" s="10" t="s">
        <v>396</v>
      </c>
      <c r="C429" s="129">
        <f>SUM(C430)</f>
        <v>25</v>
      </c>
    </row>
    <row r="430" spans="1:3" s="76" customFormat="1" ht="21.95" customHeight="1">
      <c r="A430" s="9">
        <v>2140299</v>
      </c>
      <c r="B430" s="9" t="s">
        <v>397</v>
      </c>
      <c r="C430" s="129">
        <v>25</v>
      </c>
    </row>
    <row r="431" spans="1:3" s="76" customFormat="1" ht="21.95" customHeight="1">
      <c r="A431" s="9">
        <v>21406</v>
      </c>
      <c r="B431" s="10" t="s">
        <v>398</v>
      </c>
      <c r="C431" s="129">
        <f>SUM(C432:C432)</f>
        <v>30</v>
      </c>
    </row>
    <row r="432" spans="1:3" s="76" customFormat="1" ht="21.95" customHeight="1">
      <c r="A432" s="9">
        <v>2140601</v>
      </c>
      <c r="B432" s="9" t="s">
        <v>399</v>
      </c>
      <c r="C432" s="129">
        <v>30</v>
      </c>
    </row>
    <row r="433" spans="1:3" s="76" customFormat="1" ht="21.95" customHeight="1">
      <c r="A433" s="9">
        <v>215</v>
      </c>
      <c r="B433" s="10" t="s">
        <v>400</v>
      </c>
      <c r="C433" s="38">
        <f>C434+C436</f>
        <v>4295</v>
      </c>
    </row>
    <row r="434" spans="1:3" s="76" customFormat="1" ht="21.95" customHeight="1">
      <c r="A434" s="9">
        <v>21502</v>
      </c>
      <c r="B434" s="10" t="s">
        <v>401</v>
      </c>
      <c r="C434" s="129">
        <f>SUM(C435:C435)</f>
        <v>974</v>
      </c>
    </row>
    <row r="435" spans="1:3" s="76" customFormat="1" ht="21.95" customHeight="1">
      <c r="A435" s="9">
        <v>2150299</v>
      </c>
      <c r="B435" s="9" t="s">
        <v>402</v>
      </c>
      <c r="C435" s="129">
        <v>974</v>
      </c>
    </row>
    <row r="436" spans="1:3" s="76" customFormat="1" ht="21.95" customHeight="1">
      <c r="A436" s="9">
        <v>21508</v>
      </c>
      <c r="B436" s="10" t="s">
        <v>403</v>
      </c>
      <c r="C436" s="129">
        <f>SUM(C437:C438)</f>
        <v>3321</v>
      </c>
    </row>
    <row r="437" spans="1:3" s="76" customFormat="1" ht="21.95" customHeight="1">
      <c r="A437" s="9">
        <v>2150805</v>
      </c>
      <c r="B437" s="9" t="s">
        <v>404</v>
      </c>
      <c r="C437" s="129">
        <v>3317</v>
      </c>
    </row>
    <row r="438" spans="1:3" s="76" customFormat="1" ht="21.95" customHeight="1">
      <c r="A438" s="9">
        <v>2150899</v>
      </c>
      <c r="B438" s="9" t="s">
        <v>405</v>
      </c>
      <c r="C438" s="129">
        <v>4</v>
      </c>
    </row>
    <row r="439" spans="1:3" s="76" customFormat="1" ht="21.95" customHeight="1">
      <c r="A439" s="9">
        <v>216</v>
      </c>
      <c r="B439" s="10" t="s">
        <v>406</v>
      </c>
      <c r="C439" s="38">
        <f>C440+C444+C446</f>
        <v>1297</v>
      </c>
    </row>
    <row r="440" spans="1:3" s="76" customFormat="1" ht="21.95" customHeight="1">
      <c r="A440" s="9">
        <v>21602</v>
      </c>
      <c r="B440" s="10" t="s">
        <v>407</v>
      </c>
      <c r="C440" s="129">
        <f>SUM(C441:C443)</f>
        <v>297</v>
      </c>
    </row>
    <row r="441" spans="1:3" s="76" customFormat="1" ht="21.95" customHeight="1">
      <c r="A441" s="9">
        <v>2160201</v>
      </c>
      <c r="B441" s="9" t="s">
        <v>48</v>
      </c>
      <c r="C441" s="129">
        <v>85</v>
      </c>
    </row>
    <row r="442" spans="1:3" s="76" customFormat="1" ht="21.95" customHeight="1">
      <c r="A442" s="9">
        <v>2160250</v>
      </c>
      <c r="B442" s="9" t="s">
        <v>53</v>
      </c>
      <c r="C442" s="129">
        <v>3</v>
      </c>
    </row>
    <row r="443" spans="1:3" s="76" customFormat="1" ht="21.95" customHeight="1">
      <c r="A443" s="9">
        <v>2160299</v>
      </c>
      <c r="B443" s="9" t="s">
        <v>408</v>
      </c>
      <c r="C443" s="129">
        <v>209</v>
      </c>
    </row>
    <row r="444" spans="1:3" s="76" customFormat="1" ht="21.95" customHeight="1">
      <c r="A444" s="9">
        <v>21606</v>
      </c>
      <c r="B444" s="10" t="s">
        <v>409</v>
      </c>
      <c r="C444" s="129">
        <f>SUM(C445)</f>
        <v>100</v>
      </c>
    </row>
    <row r="445" spans="1:3" s="76" customFormat="1" ht="21.95" customHeight="1">
      <c r="A445" s="9">
        <v>2160699</v>
      </c>
      <c r="B445" s="9" t="s">
        <v>410</v>
      </c>
      <c r="C445" s="129">
        <v>100</v>
      </c>
    </row>
    <row r="446" spans="1:3" s="76" customFormat="1" ht="21.95" customHeight="1">
      <c r="A446" s="9">
        <v>21699</v>
      </c>
      <c r="B446" s="10" t="s">
        <v>411</v>
      </c>
      <c r="C446" s="129">
        <f>SUM(C447)</f>
        <v>900</v>
      </c>
    </row>
    <row r="447" spans="1:3" s="76" customFormat="1" ht="21.95" customHeight="1">
      <c r="A447" s="9">
        <v>2169901</v>
      </c>
      <c r="B447" s="9" t="s">
        <v>412</v>
      </c>
      <c r="C447" s="129">
        <v>900</v>
      </c>
    </row>
    <row r="448" spans="1:3" s="76" customFormat="1" ht="21.95" customHeight="1">
      <c r="A448" s="9">
        <v>217</v>
      </c>
      <c r="B448" s="10" t="s">
        <v>413</v>
      </c>
      <c r="C448" s="38">
        <f>C449+C451+C453</f>
        <v>3349</v>
      </c>
    </row>
    <row r="449" spans="1:3" s="76" customFormat="1" ht="21.95" customHeight="1">
      <c r="A449" s="9">
        <v>21702</v>
      </c>
      <c r="B449" s="10" t="s">
        <v>414</v>
      </c>
      <c r="C449" s="129">
        <f>SUM(C450:C450)</f>
        <v>60</v>
      </c>
    </row>
    <row r="450" spans="1:3" s="76" customFormat="1" ht="21.95" customHeight="1">
      <c r="A450" s="9">
        <v>2170299</v>
      </c>
      <c r="B450" s="9" t="s">
        <v>415</v>
      </c>
      <c r="C450" s="129">
        <v>60</v>
      </c>
    </row>
    <row r="451" spans="1:3" s="76" customFormat="1" ht="21.95" customHeight="1">
      <c r="A451" s="9">
        <v>21703</v>
      </c>
      <c r="B451" s="10" t="s">
        <v>416</v>
      </c>
      <c r="C451" s="129">
        <f>SUM(C452)</f>
        <v>279</v>
      </c>
    </row>
    <row r="452" spans="1:3" s="76" customFormat="1" ht="21.95" customHeight="1">
      <c r="A452" s="9">
        <v>2170399</v>
      </c>
      <c r="B452" s="9" t="s">
        <v>417</v>
      </c>
      <c r="C452" s="129">
        <v>279</v>
      </c>
    </row>
    <row r="453" spans="1:3" s="76" customFormat="1" ht="21.95" customHeight="1">
      <c r="A453" s="9">
        <v>21799</v>
      </c>
      <c r="B453" s="10" t="s">
        <v>418</v>
      </c>
      <c r="C453" s="129">
        <f>SUM(C454)</f>
        <v>3010</v>
      </c>
    </row>
    <row r="454" spans="1:3" s="76" customFormat="1" ht="21.95" customHeight="1">
      <c r="A454" s="9">
        <v>2179999</v>
      </c>
      <c r="B454" s="9" t="s">
        <v>419</v>
      </c>
      <c r="C454" s="129">
        <v>3010</v>
      </c>
    </row>
    <row r="455" spans="1:3" s="76" customFormat="1" ht="21.95" customHeight="1">
      <c r="A455" s="9">
        <v>219</v>
      </c>
      <c r="B455" s="10" t="s">
        <v>420</v>
      </c>
      <c r="C455" s="38">
        <f>SUM(C456:C456)</f>
        <v>40</v>
      </c>
    </row>
    <row r="456" spans="1:3" s="76" customFormat="1" ht="21.95" customHeight="1">
      <c r="A456" s="9">
        <v>21999</v>
      </c>
      <c r="B456" s="10" t="s">
        <v>421</v>
      </c>
      <c r="C456" s="129">
        <v>40</v>
      </c>
    </row>
    <row r="457" spans="1:3" s="76" customFormat="1" ht="21.95" customHeight="1">
      <c r="A457" s="9">
        <v>220</v>
      </c>
      <c r="B457" s="10" t="s">
        <v>422</v>
      </c>
      <c r="C457" s="38">
        <f>C458+C467</f>
        <v>3031</v>
      </c>
    </row>
    <row r="458" spans="1:3" s="76" customFormat="1" ht="21.95" customHeight="1">
      <c r="A458" s="9">
        <v>22001</v>
      </c>
      <c r="B458" s="10" t="s">
        <v>423</v>
      </c>
      <c r="C458" s="129">
        <f>SUM(C459:C466)</f>
        <v>2958</v>
      </c>
    </row>
    <row r="459" spans="1:3" s="76" customFormat="1" ht="21.95" customHeight="1">
      <c r="A459" s="9">
        <v>2200101</v>
      </c>
      <c r="B459" s="9" t="s">
        <v>48</v>
      </c>
      <c r="C459" s="129">
        <v>230</v>
      </c>
    </row>
    <row r="460" spans="1:3" s="76" customFormat="1" ht="21.95" customHeight="1">
      <c r="A460" s="9">
        <v>2200102</v>
      </c>
      <c r="B460" s="9" t="s">
        <v>49</v>
      </c>
      <c r="C460" s="129">
        <v>40</v>
      </c>
    </row>
    <row r="461" spans="1:3" s="76" customFormat="1" ht="21.95" customHeight="1">
      <c r="A461" s="9">
        <v>2200104</v>
      </c>
      <c r="B461" s="9" t="s">
        <v>424</v>
      </c>
      <c r="C461" s="129">
        <v>375</v>
      </c>
    </row>
    <row r="462" spans="1:3" s="76" customFormat="1" ht="21.95" customHeight="1">
      <c r="A462" s="9">
        <v>2200106</v>
      </c>
      <c r="B462" s="9" t="s">
        <v>425</v>
      </c>
      <c r="C462" s="129">
        <v>659</v>
      </c>
    </row>
    <row r="463" spans="1:3" s="76" customFormat="1" ht="21.95" customHeight="1">
      <c r="A463" s="9">
        <v>2200109</v>
      </c>
      <c r="B463" s="9" t="s">
        <v>426</v>
      </c>
      <c r="C463" s="129">
        <v>298</v>
      </c>
    </row>
    <row r="464" spans="1:3" s="76" customFormat="1" ht="21.95" customHeight="1">
      <c r="A464" s="9">
        <v>2200114</v>
      </c>
      <c r="B464" s="9" t="s">
        <v>427</v>
      </c>
      <c r="C464" s="129">
        <v>105</v>
      </c>
    </row>
    <row r="465" spans="1:3" s="76" customFormat="1" ht="21.95" customHeight="1">
      <c r="A465" s="9">
        <v>2200129</v>
      </c>
      <c r="B465" s="9" t="s">
        <v>428</v>
      </c>
      <c r="C465" s="129">
        <v>5</v>
      </c>
    </row>
    <row r="466" spans="1:3" s="76" customFormat="1" ht="21.95" customHeight="1">
      <c r="A466" s="9">
        <v>2200150</v>
      </c>
      <c r="B466" s="9" t="s">
        <v>53</v>
      </c>
      <c r="C466" s="129">
        <v>1246</v>
      </c>
    </row>
    <row r="467" spans="1:3" s="76" customFormat="1" ht="21.95" customHeight="1">
      <c r="A467" s="9">
        <v>22005</v>
      </c>
      <c r="B467" s="10" t="s">
        <v>429</v>
      </c>
      <c r="C467" s="129">
        <f>SUM(C468:C470)</f>
        <v>73</v>
      </c>
    </row>
    <row r="468" spans="1:3" s="76" customFormat="1" ht="21.95" customHeight="1">
      <c r="A468" s="9">
        <v>2200501</v>
      </c>
      <c r="B468" s="9" t="s">
        <v>48</v>
      </c>
      <c r="C468" s="129">
        <v>29</v>
      </c>
    </row>
    <row r="469" spans="1:3" s="76" customFormat="1" ht="21.95" customHeight="1">
      <c r="A469" s="9">
        <v>2200502</v>
      </c>
      <c r="B469" s="9" t="s">
        <v>49</v>
      </c>
      <c r="C469" s="129">
        <v>30</v>
      </c>
    </row>
    <row r="470" spans="1:3" s="76" customFormat="1" ht="21.95" customHeight="1">
      <c r="A470" s="9">
        <v>2200509</v>
      </c>
      <c r="B470" s="9" t="s">
        <v>430</v>
      </c>
      <c r="C470" s="129">
        <v>14</v>
      </c>
    </row>
    <row r="471" spans="1:3" s="76" customFormat="1" ht="21.95" customHeight="1">
      <c r="A471" s="9">
        <v>221</v>
      </c>
      <c r="B471" s="10" t="s">
        <v>431</v>
      </c>
      <c r="C471" s="38">
        <f>SUM(C472,C477,C480)</f>
        <v>15504</v>
      </c>
    </row>
    <row r="472" spans="1:3" s="76" customFormat="1" ht="21.95" customHeight="1">
      <c r="A472" s="9">
        <v>22101</v>
      </c>
      <c r="B472" s="10" t="s">
        <v>432</v>
      </c>
      <c r="C472" s="129">
        <f>SUM(C473:C476)</f>
        <v>1370</v>
      </c>
    </row>
    <row r="473" spans="1:3" s="76" customFormat="1" ht="21.95" customHeight="1">
      <c r="A473" s="9">
        <v>2210103</v>
      </c>
      <c r="B473" s="9" t="s">
        <v>433</v>
      </c>
      <c r="C473" s="129">
        <v>516</v>
      </c>
    </row>
    <row r="474" spans="1:3" s="76" customFormat="1" ht="21.95" customHeight="1">
      <c r="A474" s="9">
        <v>2210105</v>
      </c>
      <c r="B474" s="9" t="s">
        <v>434</v>
      </c>
      <c r="C474" s="129">
        <v>461</v>
      </c>
    </row>
    <row r="475" spans="1:3" s="76" customFormat="1" ht="21.95" customHeight="1">
      <c r="A475" s="9">
        <v>2210107</v>
      </c>
      <c r="B475" s="9" t="s">
        <v>435</v>
      </c>
      <c r="C475" s="129">
        <v>14</v>
      </c>
    </row>
    <row r="476" spans="1:3" s="76" customFormat="1" ht="21.95" customHeight="1">
      <c r="A476" s="9">
        <v>2210199</v>
      </c>
      <c r="B476" s="9" t="s">
        <v>436</v>
      </c>
      <c r="C476" s="129">
        <v>379</v>
      </c>
    </row>
    <row r="477" spans="1:3" s="76" customFormat="1" ht="21.95" customHeight="1">
      <c r="A477" s="9">
        <v>22102</v>
      </c>
      <c r="B477" s="10" t="s">
        <v>437</v>
      </c>
      <c r="C477" s="129">
        <f>SUM(C478:C479)</f>
        <v>14126</v>
      </c>
    </row>
    <row r="478" spans="1:3" s="76" customFormat="1" ht="21.95" customHeight="1">
      <c r="A478" s="9">
        <v>2210201</v>
      </c>
      <c r="B478" s="9" t="s">
        <v>438</v>
      </c>
      <c r="C478" s="129">
        <v>8319</v>
      </c>
    </row>
    <row r="479" spans="1:3" s="76" customFormat="1" ht="21.95" customHeight="1">
      <c r="A479" s="9">
        <v>2210203</v>
      </c>
      <c r="B479" s="9" t="s">
        <v>439</v>
      </c>
      <c r="C479" s="129">
        <v>5807</v>
      </c>
    </row>
    <row r="480" spans="1:3" s="76" customFormat="1" ht="21.95" customHeight="1">
      <c r="A480" s="9">
        <v>22103</v>
      </c>
      <c r="B480" s="10" t="s">
        <v>440</v>
      </c>
      <c r="C480" s="129">
        <f>SUM(C481:C481)</f>
        <v>8</v>
      </c>
    </row>
    <row r="481" spans="1:3" s="76" customFormat="1" ht="21.95" customHeight="1">
      <c r="A481" s="9">
        <v>2210399</v>
      </c>
      <c r="B481" s="9" t="s">
        <v>441</v>
      </c>
      <c r="C481" s="129">
        <v>8</v>
      </c>
    </row>
    <row r="482" spans="1:3" s="76" customFormat="1" ht="21.95" customHeight="1">
      <c r="A482" s="9">
        <v>222</v>
      </c>
      <c r="B482" s="10" t="s">
        <v>442</v>
      </c>
      <c r="C482" s="38">
        <f>C483</f>
        <v>2016</v>
      </c>
    </row>
    <row r="483" spans="1:3" s="76" customFormat="1" ht="21.95" customHeight="1">
      <c r="A483" s="9">
        <v>22201</v>
      </c>
      <c r="B483" s="10" t="s">
        <v>443</v>
      </c>
      <c r="C483" s="129">
        <f>SUM(C484:C484)</f>
        <v>2016</v>
      </c>
    </row>
    <row r="484" spans="1:3" s="76" customFormat="1" ht="21.95" customHeight="1">
      <c r="A484" s="9">
        <v>2220199</v>
      </c>
      <c r="B484" s="9" t="s">
        <v>444</v>
      </c>
      <c r="C484" s="129">
        <v>2016</v>
      </c>
    </row>
    <row r="485" spans="1:3" s="76" customFormat="1" ht="21.95" customHeight="1">
      <c r="A485" s="9">
        <v>224</v>
      </c>
      <c r="B485" s="10" t="s">
        <v>445</v>
      </c>
      <c r="C485" s="38">
        <f>C486+C494+C497+C500</f>
        <v>2647</v>
      </c>
    </row>
    <row r="486" spans="1:3" s="76" customFormat="1" ht="21.95" customHeight="1">
      <c r="A486" s="9">
        <v>22401</v>
      </c>
      <c r="B486" s="10" t="s">
        <v>446</v>
      </c>
      <c r="C486" s="129">
        <f>SUM(C487:C493)</f>
        <v>623</v>
      </c>
    </row>
    <row r="487" spans="1:3" s="76" customFormat="1" ht="21.95" customHeight="1">
      <c r="A487" s="9">
        <v>2240101</v>
      </c>
      <c r="B487" s="9" t="s">
        <v>48</v>
      </c>
      <c r="C487" s="129">
        <v>227</v>
      </c>
    </row>
    <row r="488" spans="1:3" s="76" customFormat="1" ht="21.95" customHeight="1">
      <c r="A488" s="9">
        <v>2240104</v>
      </c>
      <c r="B488" s="9" t="s">
        <v>447</v>
      </c>
      <c r="C488" s="129">
        <v>43</v>
      </c>
    </row>
    <row r="489" spans="1:3" s="76" customFormat="1" ht="21.95" customHeight="1">
      <c r="A489" s="9">
        <v>2240106</v>
      </c>
      <c r="B489" s="9" t="s">
        <v>448</v>
      </c>
      <c r="C489" s="129">
        <v>4</v>
      </c>
    </row>
    <row r="490" spans="1:3" s="76" customFormat="1" ht="21.95" customHeight="1">
      <c r="A490" s="9">
        <v>2240108</v>
      </c>
      <c r="B490" s="9" t="s">
        <v>449</v>
      </c>
      <c r="C490" s="129">
        <v>5</v>
      </c>
    </row>
    <row r="491" spans="1:3" s="76" customFormat="1" ht="21.95" customHeight="1">
      <c r="A491" s="9">
        <v>2240109</v>
      </c>
      <c r="B491" s="9" t="s">
        <v>450</v>
      </c>
      <c r="C491" s="129">
        <v>88</v>
      </c>
    </row>
    <row r="492" spans="1:3" s="76" customFormat="1" ht="21.95" customHeight="1">
      <c r="A492" s="9">
        <v>2240150</v>
      </c>
      <c r="B492" s="9" t="s">
        <v>53</v>
      </c>
      <c r="C492" s="129">
        <v>108</v>
      </c>
    </row>
    <row r="493" spans="1:3" s="76" customFormat="1" ht="21.95" customHeight="1">
      <c r="A493" s="9">
        <v>2240199</v>
      </c>
      <c r="B493" s="9" t="s">
        <v>451</v>
      </c>
      <c r="C493" s="129">
        <v>148</v>
      </c>
    </row>
    <row r="494" spans="1:3" s="76" customFormat="1" ht="21.95" customHeight="1">
      <c r="A494" s="9">
        <v>22402</v>
      </c>
      <c r="B494" s="10" t="s">
        <v>452</v>
      </c>
      <c r="C494" s="129">
        <f>SUM(C495:C496)</f>
        <v>905</v>
      </c>
    </row>
    <row r="495" spans="1:3" s="76" customFormat="1" ht="21.95" customHeight="1">
      <c r="A495" s="9">
        <v>2240201</v>
      </c>
      <c r="B495" s="9" t="s">
        <v>48</v>
      </c>
      <c r="C495" s="129">
        <v>696</v>
      </c>
    </row>
    <row r="496" spans="1:3" s="76" customFormat="1" ht="21.95" customHeight="1">
      <c r="A496" s="9">
        <v>2240204</v>
      </c>
      <c r="B496" s="9" t="s">
        <v>453</v>
      </c>
      <c r="C496" s="129">
        <v>209</v>
      </c>
    </row>
    <row r="497" spans="1:3" s="76" customFormat="1" ht="21.95" customHeight="1">
      <c r="A497" s="9">
        <v>22406</v>
      </c>
      <c r="B497" s="10" t="s">
        <v>454</v>
      </c>
      <c r="C497" s="129">
        <f>SUM(C498:C499)</f>
        <v>449</v>
      </c>
    </row>
    <row r="498" spans="1:3" s="76" customFormat="1" ht="21.95" customHeight="1">
      <c r="A498" s="9">
        <v>2240601</v>
      </c>
      <c r="B498" s="9" t="s">
        <v>455</v>
      </c>
      <c r="C498" s="129">
        <v>419</v>
      </c>
    </row>
    <row r="499" spans="1:3" s="76" customFormat="1" ht="21.95" customHeight="1">
      <c r="A499" s="9">
        <v>2240699</v>
      </c>
      <c r="B499" s="9" t="s">
        <v>456</v>
      </c>
      <c r="C499" s="129">
        <v>30</v>
      </c>
    </row>
    <row r="500" spans="1:3" s="76" customFormat="1" ht="21.95" customHeight="1">
      <c r="A500" s="9">
        <v>22407</v>
      </c>
      <c r="B500" s="10" t="s">
        <v>457</v>
      </c>
      <c r="C500" s="129">
        <f>SUM(C501:C501)</f>
        <v>670</v>
      </c>
    </row>
    <row r="501" spans="1:3" s="76" customFormat="1" ht="21.95" customHeight="1">
      <c r="A501" s="9">
        <v>2240703</v>
      </c>
      <c r="B501" s="9" t="s">
        <v>458</v>
      </c>
      <c r="C501" s="129">
        <v>670</v>
      </c>
    </row>
    <row r="502" spans="1:3" s="76" customFormat="1" ht="21.95" customHeight="1">
      <c r="A502" s="9">
        <v>229</v>
      </c>
      <c r="B502" s="10" t="s">
        <v>459</v>
      </c>
      <c r="C502" s="38">
        <f>C503</f>
        <v>149</v>
      </c>
    </row>
    <row r="503" spans="1:3" s="76" customFormat="1" ht="21.95" customHeight="1">
      <c r="A503" s="9">
        <v>22999</v>
      </c>
      <c r="B503" s="10" t="s">
        <v>421</v>
      </c>
      <c r="C503" s="129">
        <f>C504</f>
        <v>149</v>
      </c>
    </row>
    <row r="504" spans="1:3" s="76" customFormat="1" ht="21.95" customHeight="1">
      <c r="A504" s="9">
        <v>2299999</v>
      </c>
      <c r="B504" s="9" t="s">
        <v>460</v>
      </c>
      <c r="C504" s="129">
        <v>149</v>
      </c>
    </row>
    <row r="505" spans="1:3" s="76" customFormat="1" ht="21.95" customHeight="1">
      <c r="A505" s="9">
        <v>232</v>
      </c>
      <c r="B505" s="10" t="s">
        <v>461</v>
      </c>
      <c r="C505" s="38">
        <f>SUM(C506)</f>
        <v>8950</v>
      </c>
    </row>
    <row r="506" spans="1:3" s="76" customFormat="1" ht="21.95" customHeight="1">
      <c r="A506" s="9">
        <v>23203</v>
      </c>
      <c r="B506" s="10" t="s">
        <v>462</v>
      </c>
      <c r="C506" s="129">
        <f>SUM(C507:C507)</f>
        <v>8950</v>
      </c>
    </row>
    <row r="507" spans="1:3" s="76" customFormat="1" ht="21.95" customHeight="1">
      <c r="A507" s="9">
        <v>2320301</v>
      </c>
      <c r="B507" s="9" t="s">
        <v>463</v>
      </c>
      <c r="C507" s="129">
        <v>8950</v>
      </c>
    </row>
    <row r="508" spans="1:3" s="76" customFormat="1" ht="21.95" customHeight="1">
      <c r="A508" s="9">
        <v>233</v>
      </c>
      <c r="B508" s="10" t="s">
        <v>464</v>
      </c>
      <c r="C508" s="38">
        <f>SUM(C509:C509)</f>
        <v>34</v>
      </c>
    </row>
    <row r="509" spans="1:3" s="76" customFormat="1" ht="21.95" customHeight="1">
      <c r="A509" s="9">
        <v>23303</v>
      </c>
      <c r="B509" s="9" t="s">
        <v>465</v>
      </c>
      <c r="C509" s="129">
        <v>34</v>
      </c>
    </row>
  </sheetData>
  <autoFilter ref="A5:E509" xr:uid="{00000000-0009-0000-0000-000001000000}"/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51180555555555596" footer="0.98402777777777795"/>
  <pageSetup paperSize="9" firstPageNumber="47" orientation="portrait" useFirstPageNumber="1"/>
  <headerFooter differentOddEven="1">
    <oddFooter>&amp;R&amp;"华文楷体"&amp;13&amp;B— &amp;P —</oddFooter>
    <evenFooter>&amp;L&amp;"华文楷体"&amp;13&amp;B— &amp;P 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topLeftCell="A2" workbookViewId="0">
      <selection activeCell="E9" sqref="E9"/>
    </sheetView>
  </sheetViews>
  <sheetFormatPr defaultColWidth="10" defaultRowHeight="14.25"/>
  <cols>
    <col min="1" max="1" width="19.375" style="5" customWidth="1"/>
    <col min="2" max="2" width="27.5" style="5" customWidth="1"/>
    <col min="3" max="3" width="26.25" style="5" customWidth="1"/>
    <col min="4" max="4" width="9.75" style="5" customWidth="1"/>
    <col min="5" max="16384" width="10" style="5"/>
  </cols>
  <sheetData>
    <row r="1" spans="1:3" s="1" customFormat="1" ht="24.95" customHeight="1">
      <c r="A1" s="18" t="s">
        <v>466</v>
      </c>
    </row>
    <row r="2" spans="1:3" ht="60" customHeight="1">
      <c r="A2" s="138" t="s">
        <v>467</v>
      </c>
      <c r="B2" s="138"/>
      <c r="C2" s="138"/>
    </row>
    <row r="3" spans="1:3" s="3" customFormat="1" ht="24.95" customHeight="1">
      <c r="B3" s="120"/>
      <c r="C3" s="121" t="s">
        <v>1</v>
      </c>
    </row>
    <row r="4" spans="1:3" s="3" customFormat="1" ht="36.75" customHeight="1">
      <c r="A4" s="140" t="s">
        <v>468</v>
      </c>
      <c r="B4" s="139" t="s">
        <v>469</v>
      </c>
      <c r="C4" s="139"/>
    </row>
    <row r="5" spans="1:3" s="3" customFormat="1" ht="36.75" customHeight="1">
      <c r="A5" s="141"/>
      <c r="B5" s="122" t="s">
        <v>470</v>
      </c>
      <c r="C5" s="122" t="s">
        <v>471</v>
      </c>
    </row>
    <row r="6" spans="1:3" s="3" customFormat="1" ht="36.75" customHeight="1">
      <c r="A6" s="69" t="s">
        <v>472</v>
      </c>
      <c r="B6" s="69">
        <v>287910</v>
      </c>
      <c r="C6" s="69">
        <v>324502</v>
      </c>
    </row>
    <row r="7" spans="1:3" s="3" customFormat="1" ht="15" customHeight="1"/>
    <row r="8" spans="1:3" s="3" customFormat="1" ht="36.75" customHeight="1">
      <c r="A8" s="153" t="s">
        <v>638</v>
      </c>
      <c r="B8" s="142"/>
      <c r="C8" s="142"/>
    </row>
    <row r="9" spans="1:3">
      <c r="A9" s="142"/>
      <c r="B9" s="142"/>
      <c r="C9" s="142"/>
    </row>
    <row r="10" spans="1:3">
      <c r="A10" s="142"/>
      <c r="B10" s="142"/>
      <c r="C10" s="142"/>
    </row>
    <row r="11" spans="1:3">
      <c r="A11" s="142"/>
      <c r="B11" s="142"/>
      <c r="C11" s="142"/>
    </row>
    <row r="12" spans="1:3">
      <c r="A12" s="142"/>
      <c r="B12" s="142"/>
      <c r="C12" s="142"/>
    </row>
    <row r="13" spans="1:3">
      <c r="A13" s="142"/>
      <c r="B13" s="142"/>
      <c r="C13" s="142"/>
    </row>
    <row r="14" spans="1:3">
      <c r="A14" s="142"/>
      <c r="B14" s="142"/>
      <c r="C14" s="142"/>
    </row>
    <row r="15" spans="1:3">
      <c r="A15" s="142"/>
      <c r="B15" s="142"/>
      <c r="C15" s="142"/>
    </row>
    <row r="16" spans="1:3">
      <c r="A16" s="142"/>
      <c r="B16" s="142"/>
      <c r="C16" s="142"/>
    </row>
    <row r="17" spans="1:3">
      <c r="A17" s="142"/>
      <c r="B17" s="142"/>
      <c r="C17" s="142"/>
    </row>
    <row r="18" spans="1:3">
      <c r="A18" s="142"/>
      <c r="B18" s="142"/>
      <c r="C18" s="142"/>
    </row>
    <row r="19" spans="1:3">
      <c r="A19" s="142"/>
      <c r="B19" s="142"/>
      <c r="C19" s="142"/>
    </row>
  </sheetData>
  <mergeCells count="4">
    <mergeCell ref="A2:C2"/>
    <mergeCell ref="B4:C4"/>
    <mergeCell ref="A4:A5"/>
    <mergeCell ref="A8:C19"/>
  </mergeCells>
  <phoneticPr fontId="32" type="noConversion"/>
  <printOptions horizontalCentered="1"/>
  <pageMargins left="0.70833333333333304" right="0.70833333333333304" top="0.98402777777777795" bottom="1.18055555555556" header="0.51180555555555596" footer="0.98402777777777795"/>
  <pageSetup paperSize="9" firstPageNumber="65" orientation="portrait" useFirstPageNumber="1"/>
  <headerFooter differentOddEven="1">
    <oddFooter>&amp;R&amp;"华文楷体"&amp;13&amp;B—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IV155"/>
  <sheetViews>
    <sheetView workbookViewId="0">
      <selection activeCell="D6" sqref="D6"/>
    </sheetView>
  </sheetViews>
  <sheetFormatPr defaultColWidth="8.75" defaultRowHeight="21" customHeight="1"/>
  <cols>
    <col min="1" max="1" width="16.125" style="105" customWidth="1"/>
    <col min="2" max="2" width="44.875" style="105" customWidth="1"/>
    <col min="3" max="3" width="14" style="106" customWidth="1"/>
    <col min="4" max="4" width="11.5" style="105" customWidth="1"/>
    <col min="5" max="5" width="34.5" style="105" customWidth="1"/>
    <col min="6" max="6" width="18" style="105" customWidth="1"/>
    <col min="7" max="32" width="9" style="105"/>
    <col min="33" max="224" width="8.75" style="105"/>
    <col min="225" max="249" width="9" style="105"/>
  </cols>
  <sheetData>
    <row r="1" spans="1:256" s="103" customFormat="1" ht="24.95" customHeight="1">
      <c r="A1" s="77" t="s">
        <v>473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6"/>
      <c r="IQ1" s="76"/>
      <c r="IR1" s="76"/>
      <c r="IS1" s="76"/>
      <c r="IT1" s="76"/>
      <c r="IU1" s="76"/>
      <c r="IV1" s="76"/>
    </row>
    <row r="2" spans="1:256" s="103" customFormat="1" ht="60" customHeight="1">
      <c r="A2" s="138" t="s">
        <v>474</v>
      </c>
      <c r="B2" s="138"/>
      <c r="C2" s="13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6"/>
      <c r="IQ2" s="76"/>
      <c r="IR2" s="76"/>
      <c r="IS2" s="76"/>
      <c r="IT2" s="76"/>
      <c r="IU2" s="76"/>
      <c r="IV2" s="76"/>
    </row>
    <row r="3" spans="1:256" s="70" customFormat="1" ht="24.95" customHeight="1">
      <c r="B3" s="107"/>
      <c r="C3" s="108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6"/>
      <c r="IQ3" s="76"/>
      <c r="IR3" s="76"/>
      <c r="IS3" s="76"/>
      <c r="IT3" s="76"/>
      <c r="IU3" s="76"/>
      <c r="IV3" s="76"/>
    </row>
    <row r="4" spans="1:256" s="71" customFormat="1" ht="21.95" customHeight="1">
      <c r="A4" s="8" t="s">
        <v>2</v>
      </c>
      <c r="B4" s="8" t="s">
        <v>3</v>
      </c>
      <c r="C4" s="8" t="s">
        <v>4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19"/>
      <c r="IQ4" s="119"/>
      <c r="IR4" s="119"/>
      <c r="IS4" s="119"/>
      <c r="IT4" s="119"/>
      <c r="IU4" s="119"/>
      <c r="IV4" s="119"/>
    </row>
    <row r="5" spans="1:256" s="72" customFormat="1" ht="21.95" customHeight="1">
      <c r="A5" s="110">
        <v>1030147</v>
      </c>
      <c r="B5" s="93" t="s">
        <v>475</v>
      </c>
      <c r="C5" s="111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6"/>
      <c r="IQ5" s="76"/>
      <c r="IR5" s="76"/>
      <c r="IS5" s="76"/>
      <c r="IT5" s="76"/>
      <c r="IU5" s="76"/>
      <c r="IV5" s="76"/>
    </row>
    <row r="6" spans="1:256" s="72" customFormat="1" ht="21.95" customHeight="1">
      <c r="A6" s="110">
        <v>1030148</v>
      </c>
      <c r="B6" s="93" t="s">
        <v>476</v>
      </c>
      <c r="C6" s="111">
        <f>C7+C8+C9+C10</f>
        <v>63196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6"/>
      <c r="IQ6" s="76"/>
      <c r="IR6" s="76"/>
      <c r="IS6" s="76"/>
      <c r="IT6" s="76"/>
      <c r="IU6" s="76"/>
      <c r="IV6" s="76"/>
    </row>
    <row r="7" spans="1:256" s="72" customFormat="1" ht="21.95" customHeight="1">
      <c r="A7" s="110">
        <v>103014801</v>
      </c>
      <c r="B7" s="112" t="s">
        <v>477</v>
      </c>
      <c r="C7" s="111">
        <v>59476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6"/>
      <c r="IQ7" s="76"/>
      <c r="IR7" s="76"/>
      <c r="IS7" s="76"/>
      <c r="IT7" s="76"/>
      <c r="IU7" s="76"/>
      <c r="IV7" s="76"/>
    </row>
    <row r="8" spans="1:256" s="72" customFormat="1" ht="21.95" customHeight="1">
      <c r="A8" s="110">
        <v>103014802</v>
      </c>
      <c r="B8" s="110" t="s">
        <v>478</v>
      </c>
      <c r="C8" s="111">
        <v>7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6"/>
      <c r="IQ8" s="76"/>
      <c r="IR8" s="76"/>
      <c r="IS8" s="76"/>
      <c r="IT8" s="76"/>
      <c r="IU8" s="76"/>
      <c r="IV8" s="76"/>
    </row>
    <row r="9" spans="1:256" s="72" customFormat="1" ht="21.95" customHeight="1">
      <c r="A9" s="110">
        <v>103014898</v>
      </c>
      <c r="B9" s="96" t="s">
        <v>479</v>
      </c>
      <c r="C9" s="11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6"/>
      <c r="IQ9" s="76"/>
      <c r="IR9" s="76"/>
      <c r="IS9" s="76"/>
      <c r="IT9" s="76"/>
      <c r="IU9" s="76"/>
      <c r="IV9" s="76"/>
    </row>
    <row r="10" spans="1:256" s="72" customFormat="1" ht="21.95" customHeight="1">
      <c r="A10" s="110">
        <v>103014899</v>
      </c>
      <c r="B10" s="96" t="s">
        <v>480</v>
      </c>
      <c r="C10" s="111">
        <v>3713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6"/>
      <c r="IQ10" s="76"/>
      <c r="IR10" s="76"/>
      <c r="IS10" s="76"/>
      <c r="IT10" s="76"/>
      <c r="IU10" s="76"/>
      <c r="IV10" s="76"/>
    </row>
    <row r="11" spans="1:256" s="72" customFormat="1" ht="21.95" customHeight="1">
      <c r="A11" s="110">
        <v>1030180</v>
      </c>
      <c r="B11" s="93" t="s">
        <v>481</v>
      </c>
      <c r="C11" s="11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6"/>
      <c r="IQ11" s="76"/>
      <c r="IR11" s="76"/>
      <c r="IS11" s="76"/>
      <c r="IT11" s="76"/>
      <c r="IU11" s="76"/>
      <c r="IV11" s="76"/>
    </row>
    <row r="12" spans="1:256" s="72" customFormat="1" ht="21.95" customHeight="1">
      <c r="A12" s="110">
        <v>103018003</v>
      </c>
      <c r="B12" s="96" t="s">
        <v>482</v>
      </c>
      <c r="C12" s="11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6"/>
      <c r="IQ12" s="76"/>
      <c r="IR12" s="76"/>
      <c r="IS12" s="76"/>
      <c r="IT12" s="76"/>
      <c r="IU12" s="76"/>
      <c r="IV12" s="76"/>
    </row>
    <row r="13" spans="1:256" s="72" customFormat="1" ht="21.95" customHeight="1">
      <c r="A13" s="110">
        <v>103018004</v>
      </c>
      <c r="B13" s="96" t="s">
        <v>483</v>
      </c>
      <c r="C13" s="11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6"/>
      <c r="IQ13" s="76"/>
      <c r="IR13" s="76"/>
      <c r="IS13" s="76"/>
      <c r="IT13" s="76"/>
      <c r="IU13" s="76"/>
      <c r="IV13" s="76"/>
    </row>
    <row r="14" spans="1:256" s="72" customFormat="1" ht="21.95" customHeight="1">
      <c r="A14" s="110">
        <v>1030156</v>
      </c>
      <c r="B14" s="93" t="s">
        <v>484</v>
      </c>
      <c r="C14" s="111">
        <v>196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6"/>
      <c r="IQ14" s="76"/>
      <c r="IR14" s="76"/>
      <c r="IS14" s="76"/>
      <c r="IT14" s="76"/>
      <c r="IU14" s="76"/>
      <c r="IV14" s="76"/>
    </row>
    <row r="15" spans="1:256" s="72" customFormat="1" ht="21.95" customHeight="1">
      <c r="A15" s="110">
        <v>1300178</v>
      </c>
      <c r="B15" s="93" t="s">
        <v>485</v>
      </c>
      <c r="C15" s="111">
        <v>469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6"/>
      <c r="IQ15" s="76"/>
      <c r="IR15" s="76"/>
      <c r="IS15" s="76"/>
      <c r="IT15" s="76"/>
      <c r="IU15" s="76"/>
      <c r="IV15" s="76"/>
    </row>
    <row r="16" spans="1:256" s="72" customFormat="1" ht="21.95" customHeight="1">
      <c r="A16" s="110">
        <v>1030199</v>
      </c>
      <c r="B16" s="93" t="s">
        <v>486</v>
      </c>
      <c r="C16" s="11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6"/>
      <c r="IQ16" s="76"/>
      <c r="IR16" s="76"/>
      <c r="IS16" s="76"/>
      <c r="IT16" s="76"/>
      <c r="IU16" s="76"/>
      <c r="IV16" s="76"/>
    </row>
    <row r="17" spans="1:256" s="72" customFormat="1" ht="21.95" customHeight="1">
      <c r="A17" s="110">
        <v>1031099</v>
      </c>
      <c r="B17" s="93" t="s">
        <v>487</v>
      </c>
      <c r="C17" s="11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6"/>
      <c r="IQ17" s="76"/>
      <c r="IR17" s="76"/>
      <c r="IS17" s="76"/>
      <c r="IT17" s="76"/>
      <c r="IU17" s="76"/>
      <c r="IV17" s="76"/>
    </row>
    <row r="18" spans="1:256" s="72" customFormat="1" ht="21.95" customHeight="1">
      <c r="A18" s="110"/>
      <c r="B18" s="93" t="s">
        <v>488</v>
      </c>
      <c r="C18" s="11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6"/>
      <c r="IQ18" s="76"/>
      <c r="IR18" s="76"/>
      <c r="IS18" s="76"/>
      <c r="IT18" s="76"/>
      <c r="IU18" s="76"/>
      <c r="IV18" s="76"/>
    </row>
    <row r="19" spans="1:256" s="72" customFormat="1" ht="21.95" customHeight="1">
      <c r="A19" s="110"/>
      <c r="B19" s="113" t="s">
        <v>489</v>
      </c>
      <c r="C19" s="113">
        <f>C5+C6+C11+C14+C15+C16+C17</f>
        <v>63861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6"/>
      <c r="IQ19" s="76"/>
      <c r="IR19" s="76"/>
      <c r="IS19" s="76"/>
      <c r="IT19" s="76"/>
      <c r="IU19" s="76"/>
      <c r="IV19" s="76"/>
    </row>
    <row r="20" spans="1:256" s="104" customFormat="1" ht="21.95" customHeight="1">
      <c r="A20" s="114">
        <v>110</v>
      </c>
      <c r="B20" s="115" t="s">
        <v>490</v>
      </c>
      <c r="C20" s="113">
        <f>C21+C36+C41+C43</f>
        <v>151966</v>
      </c>
    </row>
    <row r="21" spans="1:256" s="104" customFormat="1" ht="21.95" customHeight="1">
      <c r="A21" s="114">
        <v>11004</v>
      </c>
      <c r="B21" s="114" t="s">
        <v>491</v>
      </c>
      <c r="C21" s="111">
        <f>SUM(C22:C35)</f>
        <v>13373</v>
      </c>
    </row>
    <row r="22" spans="1:256" s="104" customFormat="1" ht="21.95" customHeight="1">
      <c r="A22" s="114">
        <v>1100401</v>
      </c>
      <c r="B22" s="116" t="s">
        <v>492</v>
      </c>
      <c r="C22" s="111"/>
    </row>
    <row r="23" spans="1:256" s="104" customFormat="1" ht="21.95" customHeight="1">
      <c r="A23" s="114"/>
      <c r="B23" s="116" t="s">
        <v>493</v>
      </c>
      <c r="C23" s="111"/>
    </row>
    <row r="24" spans="1:256" s="104" customFormat="1" ht="21.95" customHeight="1">
      <c r="A24" s="114"/>
      <c r="B24" s="116" t="s">
        <v>494</v>
      </c>
      <c r="C24" s="111"/>
    </row>
    <row r="25" spans="1:256" s="104" customFormat="1" ht="21.95" customHeight="1">
      <c r="A25" s="114"/>
      <c r="B25" s="116" t="s">
        <v>495</v>
      </c>
      <c r="C25" s="111"/>
    </row>
    <row r="26" spans="1:256" s="104" customFormat="1" ht="21.95" customHeight="1">
      <c r="A26" s="114"/>
      <c r="B26" s="116" t="s">
        <v>496</v>
      </c>
      <c r="C26" s="111"/>
    </row>
    <row r="27" spans="1:256" s="104" customFormat="1" ht="21.95" customHeight="1">
      <c r="A27" s="114"/>
      <c r="B27" s="116" t="s">
        <v>497</v>
      </c>
      <c r="C27" s="111"/>
    </row>
    <row r="28" spans="1:256" s="104" customFormat="1" ht="21.95" customHeight="1">
      <c r="A28" s="114"/>
      <c r="B28" s="116" t="s">
        <v>498</v>
      </c>
      <c r="C28" s="111"/>
    </row>
    <row r="29" spans="1:256" s="104" customFormat="1" ht="21.95" customHeight="1">
      <c r="A29" s="114"/>
      <c r="B29" s="116" t="s">
        <v>499</v>
      </c>
      <c r="C29" s="111"/>
    </row>
    <row r="30" spans="1:256" s="104" customFormat="1" ht="21.95" customHeight="1">
      <c r="A30" s="114">
        <v>1100402</v>
      </c>
      <c r="B30" s="116" t="s">
        <v>500</v>
      </c>
      <c r="C30" s="111"/>
    </row>
    <row r="31" spans="1:256" s="104" customFormat="1" ht="21.95" customHeight="1">
      <c r="A31" s="114">
        <v>1100403</v>
      </c>
      <c r="B31" s="116" t="s">
        <v>501</v>
      </c>
      <c r="C31" s="111"/>
    </row>
    <row r="32" spans="1:256" s="104" customFormat="1" ht="21.95" customHeight="1">
      <c r="A32" s="114">
        <v>1100405</v>
      </c>
      <c r="B32" s="116" t="s">
        <v>502</v>
      </c>
      <c r="C32" s="111"/>
    </row>
    <row r="33" spans="1:3" s="104" customFormat="1" ht="21.95" customHeight="1">
      <c r="A33" s="114">
        <v>1100409</v>
      </c>
      <c r="B33" s="114" t="s">
        <v>503</v>
      </c>
      <c r="C33" s="111">
        <v>8123</v>
      </c>
    </row>
    <row r="34" spans="1:3" s="104" customFormat="1" ht="21.95" customHeight="1">
      <c r="A34" s="114">
        <v>1100413</v>
      </c>
      <c r="B34" s="114" t="s">
        <v>504</v>
      </c>
      <c r="C34" s="111">
        <v>1749</v>
      </c>
    </row>
    <row r="35" spans="1:3" s="104" customFormat="1" ht="21.95" customHeight="1">
      <c r="A35" s="114">
        <v>1100499</v>
      </c>
      <c r="B35" s="114" t="s">
        <v>505</v>
      </c>
      <c r="C35" s="111">
        <v>3501</v>
      </c>
    </row>
    <row r="36" spans="1:3" s="104" customFormat="1" ht="21.95" customHeight="1">
      <c r="A36" s="114">
        <v>11011</v>
      </c>
      <c r="B36" s="116" t="s">
        <v>506</v>
      </c>
      <c r="C36" s="111">
        <f>SUM(C37:C40)</f>
        <v>86750</v>
      </c>
    </row>
    <row r="37" spans="1:3" s="104" customFormat="1" ht="21.95" customHeight="1">
      <c r="A37" s="114">
        <v>1101102</v>
      </c>
      <c r="B37" s="116" t="s">
        <v>507</v>
      </c>
      <c r="C37" s="111"/>
    </row>
    <row r="38" spans="1:3" s="104" customFormat="1" ht="21.95" customHeight="1">
      <c r="A38" s="114">
        <v>110110231</v>
      </c>
      <c r="B38" s="112" t="s">
        <v>508</v>
      </c>
      <c r="C38" s="111"/>
    </row>
    <row r="39" spans="1:3" s="104" customFormat="1" ht="21.95" customHeight="1">
      <c r="A39" s="114">
        <v>110110233</v>
      </c>
      <c r="B39" s="112" t="s">
        <v>509</v>
      </c>
      <c r="C39" s="111"/>
    </row>
    <row r="40" spans="1:3" s="104" customFormat="1" ht="21.95" customHeight="1">
      <c r="A40" s="114">
        <v>110110298</v>
      </c>
      <c r="B40" s="112" t="s">
        <v>510</v>
      </c>
      <c r="C40" s="111">
        <v>86750</v>
      </c>
    </row>
    <row r="41" spans="1:3" s="104" customFormat="1" ht="21.95" customHeight="1">
      <c r="A41" s="114">
        <v>11008</v>
      </c>
      <c r="B41" s="116" t="s">
        <v>511</v>
      </c>
      <c r="C41" s="111">
        <f>SUM(C42)</f>
        <v>51843</v>
      </c>
    </row>
    <row r="42" spans="1:3" s="104" customFormat="1" ht="21.95" customHeight="1">
      <c r="A42" s="114">
        <v>1100802</v>
      </c>
      <c r="B42" s="116" t="s">
        <v>512</v>
      </c>
      <c r="C42" s="111">
        <v>51843</v>
      </c>
    </row>
    <row r="43" spans="1:3" s="104" customFormat="1" ht="21.95" customHeight="1">
      <c r="A43" s="114">
        <v>11009</v>
      </c>
      <c r="B43" s="116" t="s">
        <v>513</v>
      </c>
      <c r="C43" s="111"/>
    </row>
    <row r="44" spans="1:3" s="104" customFormat="1" ht="21.95" customHeight="1">
      <c r="A44" s="114"/>
      <c r="B44" s="117" t="s">
        <v>514</v>
      </c>
      <c r="C44" s="117">
        <f>C19+C20</f>
        <v>215827</v>
      </c>
    </row>
    <row r="45" spans="1:3" s="104" customFormat="1" ht="21" customHeight="1">
      <c r="C45" s="118"/>
    </row>
    <row r="46" spans="1:3" s="104" customFormat="1" ht="21" customHeight="1">
      <c r="C46" s="118"/>
    </row>
    <row r="47" spans="1:3" s="104" customFormat="1" ht="21" customHeight="1">
      <c r="C47" s="118"/>
    </row>
    <row r="48" spans="1:3" s="104" customFormat="1" ht="21" customHeight="1">
      <c r="C48" s="118"/>
    </row>
    <row r="49" spans="3:3" s="104" customFormat="1" ht="21" customHeight="1">
      <c r="C49" s="118"/>
    </row>
    <row r="50" spans="3:3" s="104" customFormat="1" ht="21" customHeight="1">
      <c r="C50" s="118"/>
    </row>
    <row r="51" spans="3:3" s="104" customFormat="1" ht="21" customHeight="1">
      <c r="C51" s="118"/>
    </row>
    <row r="52" spans="3:3" s="104" customFormat="1" ht="21" customHeight="1">
      <c r="C52" s="118"/>
    </row>
    <row r="53" spans="3:3" s="104" customFormat="1" ht="21" customHeight="1">
      <c r="C53" s="118"/>
    </row>
    <row r="54" spans="3:3" s="104" customFormat="1" ht="21" customHeight="1">
      <c r="C54" s="118"/>
    </row>
    <row r="55" spans="3:3" s="104" customFormat="1" ht="21" customHeight="1">
      <c r="C55" s="118"/>
    </row>
    <row r="56" spans="3:3" s="104" customFormat="1" ht="21" customHeight="1">
      <c r="C56" s="118"/>
    </row>
    <row r="57" spans="3:3" s="104" customFormat="1" ht="21" customHeight="1">
      <c r="C57" s="118"/>
    </row>
    <row r="58" spans="3:3" s="104" customFormat="1" ht="21" customHeight="1">
      <c r="C58" s="118"/>
    </row>
    <row r="59" spans="3:3" s="104" customFormat="1" ht="21" customHeight="1">
      <c r="C59" s="118"/>
    </row>
    <row r="60" spans="3:3" s="104" customFormat="1" ht="21" customHeight="1">
      <c r="C60" s="118"/>
    </row>
    <row r="61" spans="3:3" s="104" customFormat="1" ht="21" customHeight="1">
      <c r="C61" s="118"/>
    </row>
    <row r="62" spans="3:3" s="104" customFormat="1" ht="21" customHeight="1">
      <c r="C62" s="118"/>
    </row>
    <row r="63" spans="3:3" s="104" customFormat="1" ht="21" customHeight="1">
      <c r="C63" s="118"/>
    </row>
    <row r="64" spans="3:3" s="104" customFormat="1" ht="21" customHeight="1">
      <c r="C64" s="118"/>
    </row>
    <row r="65" spans="3:3" s="104" customFormat="1" ht="21" customHeight="1">
      <c r="C65" s="118"/>
    </row>
    <row r="66" spans="3:3" s="104" customFormat="1" ht="21" customHeight="1">
      <c r="C66" s="118"/>
    </row>
    <row r="67" spans="3:3" s="104" customFormat="1" ht="21" customHeight="1">
      <c r="C67" s="118"/>
    </row>
    <row r="68" spans="3:3" s="104" customFormat="1" ht="21" customHeight="1">
      <c r="C68" s="118"/>
    </row>
    <row r="69" spans="3:3" s="104" customFormat="1" ht="21" customHeight="1">
      <c r="C69" s="118"/>
    </row>
    <row r="70" spans="3:3" s="104" customFormat="1" ht="21" customHeight="1">
      <c r="C70" s="118"/>
    </row>
    <row r="71" spans="3:3" s="104" customFormat="1" ht="21" customHeight="1">
      <c r="C71" s="118"/>
    </row>
    <row r="72" spans="3:3" s="104" customFormat="1" ht="21" customHeight="1">
      <c r="C72" s="118"/>
    </row>
    <row r="73" spans="3:3" s="104" customFormat="1" ht="21" customHeight="1">
      <c r="C73" s="118"/>
    </row>
    <row r="74" spans="3:3" s="104" customFormat="1" ht="21" customHeight="1">
      <c r="C74" s="118"/>
    </row>
    <row r="75" spans="3:3" s="104" customFormat="1" ht="21" customHeight="1">
      <c r="C75" s="118"/>
    </row>
    <row r="76" spans="3:3" s="104" customFormat="1" ht="21" customHeight="1">
      <c r="C76" s="118"/>
    </row>
    <row r="77" spans="3:3" s="104" customFormat="1" ht="21" customHeight="1">
      <c r="C77" s="118"/>
    </row>
    <row r="78" spans="3:3" s="104" customFormat="1" ht="21" customHeight="1">
      <c r="C78" s="118"/>
    </row>
    <row r="79" spans="3:3" s="104" customFormat="1" ht="21" customHeight="1">
      <c r="C79" s="118"/>
    </row>
    <row r="80" spans="3:3" s="104" customFormat="1" ht="21" customHeight="1">
      <c r="C80" s="118"/>
    </row>
    <row r="81" spans="3:3" s="104" customFormat="1" ht="21" customHeight="1">
      <c r="C81" s="118"/>
    </row>
    <row r="82" spans="3:3" s="104" customFormat="1" ht="21" customHeight="1">
      <c r="C82" s="118"/>
    </row>
    <row r="83" spans="3:3" s="104" customFormat="1" ht="21" customHeight="1">
      <c r="C83" s="118"/>
    </row>
    <row r="84" spans="3:3" s="104" customFormat="1" ht="21" customHeight="1">
      <c r="C84" s="118"/>
    </row>
    <row r="85" spans="3:3" s="104" customFormat="1" ht="21" customHeight="1">
      <c r="C85" s="118"/>
    </row>
    <row r="86" spans="3:3" s="104" customFormat="1" ht="21" customHeight="1">
      <c r="C86" s="118"/>
    </row>
    <row r="87" spans="3:3" s="104" customFormat="1" ht="21" customHeight="1">
      <c r="C87" s="118"/>
    </row>
    <row r="88" spans="3:3" s="104" customFormat="1" ht="21" customHeight="1">
      <c r="C88" s="118"/>
    </row>
    <row r="89" spans="3:3" s="104" customFormat="1" ht="21" customHeight="1">
      <c r="C89" s="118"/>
    </row>
    <row r="90" spans="3:3" s="104" customFormat="1" ht="21" customHeight="1">
      <c r="C90" s="118"/>
    </row>
    <row r="91" spans="3:3" s="104" customFormat="1" ht="21" customHeight="1">
      <c r="C91" s="118"/>
    </row>
    <row r="92" spans="3:3" s="104" customFormat="1" ht="21" customHeight="1">
      <c r="C92" s="118"/>
    </row>
    <row r="93" spans="3:3" s="104" customFormat="1" ht="21" customHeight="1">
      <c r="C93" s="118"/>
    </row>
    <row r="94" spans="3:3" s="104" customFormat="1" ht="21" customHeight="1">
      <c r="C94" s="118"/>
    </row>
    <row r="95" spans="3:3" s="104" customFormat="1" ht="21" customHeight="1">
      <c r="C95" s="118"/>
    </row>
    <row r="96" spans="3:3" s="104" customFormat="1" ht="21" customHeight="1">
      <c r="C96" s="118"/>
    </row>
    <row r="97" spans="3:3" s="104" customFormat="1" ht="21" customHeight="1">
      <c r="C97" s="118"/>
    </row>
    <row r="98" spans="3:3" s="104" customFormat="1" ht="21" customHeight="1">
      <c r="C98" s="118"/>
    </row>
    <row r="99" spans="3:3" s="104" customFormat="1" ht="21" customHeight="1">
      <c r="C99" s="118"/>
    </row>
    <row r="100" spans="3:3" s="104" customFormat="1" ht="21" customHeight="1">
      <c r="C100" s="118"/>
    </row>
    <row r="101" spans="3:3" s="104" customFormat="1" ht="21" customHeight="1">
      <c r="C101" s="118"/>
    </row>
    <row r="102" spans="3:3" s="104" customFormat="1" ht="21" customHeight="1">
      <c r="C102" s="118"/>
    </row>
    <row r="103" spans="3:3" s="104" customFormat="1" ht="21" customHeight="1">
      <c r="C103" s="118"/>
    </row>
    <row r="104" spans="3:3" s="104" customFormat="1" ht="21" customHeight="1">
      <c r="C104" s="118"/>
    </row>
    <row r="105" spans="3:3" s="104" customFormat="1" ht="21" customHeight="1">
      <c r="C105" s="118"/>
    </row>
    <row r="106" spans="3:3" s="104" customFormat="1" ht="21" customHeight="1">
      <c r="C106" s="118"/>
    </row>
    <row r="107" spans="3:3" s="104" customFormat="1" ht="21" customHeight="1">
      <c r="C107" s="118"/>
    </row>
    <row r="108" spans="3:3" s="104" customFormat="1" ht="21" customHeight="1">
      <c r="C108" s="118"/>
    </row>
    <row r="109" spans="3:3" s="104" customFormat="1" ht="21" customHeight="1">
      <c r="C109" s="118"/>
    </row>
    <row r="110" spans="3:3" s="104" customFormat="1" ht="21" customHeight="1">
      <c r="C110" s="118"/>
    </row>
    <row r="111" spans="3:3" s="104" customFormat="1" ht="21" customHeight="1">
      <c r="C111" s="118"/>
    </row>
    <row r="112" spans="3:3" s="104" customFormat="1" ht="21" customHeight="1">
      <c r="C112" s="118"/>
    </row>
    <row r="113" spans="3:3" s="104" customFormat="1" ht="21" customHeight="1">
      <c r="C113" s="118"/>
    </row>
    <row r="114" spans="3:3" s="104" customFormat="1" ht="21" customHeight="1">
      <c r="C114" s="118"/>
    </row>
    <row r="115" spans="3:3" s="104" customFormat="1" ht="21" customHeight="1">
      <c r="C115" s="118"/>
    </row>
    <row r="116" spans="3:3" s="104" customFormat="1" ht="21" customHeight="1">
      <c r="C116" s="118"/>
    </row>
    <row r="117" spans="3:3" s="104" customFormat="1" ht="21" customHeight="1">
      <c r="C117" s="118"/>
    </row>
    <row r="118" spans="3:3" s="104" customFormat="1" ht="21" customHeight="1">
      <c r="C118" s="118"/>
    </row>
    <row r="119" spans="3:3" s="104" customFormat="1" ht="21" customHeight="1">
      <c r="C119" s="118"/>
    </row>
    <row r="120" spans="3:3" s="104" customFormat="1" ht="21" customHeight="1">
      <c r="C120" s="118"/>
    </row>
    <row r="121" spans="3:3" s="104" customFormat="1" ht="21" customHeight="1">
      <c r="C121" s="118"/>
    </row>
    <row r="122" spans="3:3" s="104" customFormat="1" ht="21" customHeight="1">
      <c r="C122" s="118"/>
    </row>
    <row r="123" spans="3:3" s="104" customFormat="1" ht="21" customHeight="1">
      <c r="C123" s="118"/>
    </row>
    <row r="124" spans="3:3" s="104" customFormat="1" ht="21" customHeight="1">
      <c r="C124" s="118"/>
    </row>
    <row r="125" spans="3:3" s="104" customFormat="1" ht="21" customHeight="1">
      <c r="C125" s="118"/>
    </row>
    <row r="126" spans="3:3" s="104" customFormat="1" ht="21" customHeight="1">
      <c r="C126" s="118"/>
    </row>
    <row r="127" spans="3:3" s="104" customFormat="1" ht="21" customHeight="1">
      <c r="C127" s="118"/>
    </row>
    <row r="128" spans="3:3" s="104" customFormat="1" ht="21" customHeight="1">
      <c r="C128" s="118"/>
    </row>
    <row r="129" spans="3:3" s="104" customFormat="1" ht="21" customHeight="1">
      <c r="C129" s="118"/>
    </row>
    <row r="130" spans="3:3" s="104" customFormat="1" ht="21" customHeight="1">
      <c r="C130" s="118"/>
    </row>
    <row r="131" spans="3:3" s="104" customFormat="1" ht="21" customHeight="1">
      <c r="C131" s="118"/>
    </row>
    <row r="132" spans="3:3" s="104" customFormat="1" ht="21" customHeight="1">
      <c r="C132" s="118"/>
    </row>
    <row r="133" spans="3:3" s="104" customFormat="1" ht="21" customHeight="1">
      <c r="C133" s="118"/>
    </row>
    <row r="134" spans="3:3" s="104" customFormat="1" ht="21" customHeight="1">
      <c r="C134" s="118"/>
    </row>
    <row r="135" spans="3:3" s="104" customFormat="1" ht="21" customHeight="1">
      <c r="C135" s="118"/>
    </row>
    <row r="136" spans="3:3" s="104" customFormat="1" ht="21" customHeight="1">
      <c r="C136" s="118"/>
    </row>
    <row r="137" spans="3:3" s="104" customFormat="1" ht="21" customHeight="1">
      <c r="C137" s="118"/>
    </row>
    <row r="138" spans="3:3" s="104" customFormat="1" ht="21" customHeight="1">
      <c r="C138" s="118"/>
    </row>
    <row r="139" spans="3:3" s="104" customFormat="1" ht="21" customHeight="1">
      <c r="C139" s="118"/>
    </row>
    <row r="140" spans="3:3" s="104" customFormat="1" ht="21" customHeight="1">
      <c r="C140" s="118"/>
    </row>
    <row r="141" spans="3:3" s="104" customFormat="1" ht="21" customHeight="1">
      <c r="C141" s="118"/>
    </row>
    <row r="142" spans="3:3" s="104" customFormat="1" ht="21" customHeight="1">
      <c r="C142" s="118"/>
    </row>
    <row r="143" spans="3:3" s="104" customFormat="1" ht="21" customHeight="1">
      <c r="C143" s="118"/>
    </row>
    <row r="144" spans="3:3" s="104" customFormat="1" ht="21" customHeight="1">
      <c r="C144" s="118"/>
    </row>
    <row r="145" spans="3:3" s="104" customFormat="1" ht="21" customHeight="1">
      <c r="C145" s="118"/>
    </row>
    <row r="146" spans="3:3" s="104" customFormat="1" ht="21" customHeight="1">
      <c r="C146" s="118"/>
    </row>
    <row r="147" spans="3:3" s="104" customFormat="1" ht="21" customHeight="1">
      <c r="C147" s="118"/>
    </row>
    <row r="148" spans="3:3" s="104" customFormat="1" ht="21" customHeight="1">
      <c r="C148" s="118"/>
    </row>
    <row r="149" spans="3:3" s="104" customFormat="1" ht="21" customHeight="1">
      <c r="C149" s="118"/>
    </row>
    <row r="150" spans="3:3" s="104" customFormat="1" ht="21" customHeight="1">
      <c r="C150" s="118"/>
    </row>
    <row r="151" spans="3:3" s="104" customFormat="1" ht="21" customHeight="1">
      <c r="C151" s="118"/>
    </row>
    <row r="152" spans="3:3" s="104" customFormat="1" ht="21" customHeight="1">
      <c r="C152" s="118"/>
    </row>
    <row r="153" spans="3:3" s="104" customFormat="1" ht="21" customHeight="1">
      <c r="C153" s="118"/>
    </row>
    <row r="154" spans="3:3" s="104" customFormat="1" ht="21" customHeight="1">
      <c r="C154" s="118"/>
    </row>
    <row r="155" spans="3:3" s="104" customFormat="1" ht="21" customHeight="1">
      <c r="C155" s="118"/>
    </row>
  </sheetData>
  <autoFilter ref="A4:IV44" xr:uid="{00000000-0009-0000-0000-000003000000}"/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7.8472222222222193E-2" footer="0.98402777777777795"/>
  <pageSetup paperSize="9" firstPageNumber="66" orientation="portrait" useFirstPageNumber="1"/>
  <headerFooter differentOddEven="1">
    <oddFooter>&amp;R&amp;"华文楷体"&amp;13&amp;B— &amp;P —</oddFooter>
    <evenFooter>&amp;L&amp;"华文楷体"&amp;13&amp;B— &amp;P —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K118"/>
  <sheetViews>
    <sheetView showZeros="0" topLeftCell="A16" workbookViewId="0">
      <selection activeCell="C4" sqref="C4"/>
    </sheetView>
  </sheetViews>
  <sheetFormatPr defaultColWidth="8.75" defaultRowHeight="15.75"/>
  <cols>
    <col min="1" max="1" width="13.25" style="74" customWidth="1"/>
    <col min="2" max="2" width="50.25" style="74" customWidth="1"/>
    <col min="3" max="3" width="13.125" style="75" customWidth="1"/>
    <col min="4" max="18" width="9" style="74" customWidth="1"/>
    <col min="19" max="19" width="1.375" style="74" customWidth="1"/>
    <col min="20" max="28" width="9" style="74" customWidth="1"/>
    <col min="29" max="58" width="9" style="74"/>
    <col min="59" max="218" width="8.75" style="74"/>
    <col min="219" max="245" width="9" style="74"/>
    <col min="246" max="16384" width="8.75" style="76"/>
  </cols>
  <sheetData>
    <row r="1" spans="1:28" s="70" customFormat="1" ht="24.95" customHeight="1">
      <c r="A1" s="77" t="s">
        <v>515</v>
      </c>
      <c r="B1" s="78"/>
      <c r="C1" s="79"/>
    </row>
    <row r="2" spans="1:28" s="70" customFormat="1" ht="60" customHeight="1">
      <c r="A2" s="143" t="s">
        <v>516</v>
      </c>
      <c r="B2" s="143"/>
      <c r="C2" s="143"/>
    </row>
    <row r="3" spans="1:28" s="70" customFormat="1" ht="24.95" customHeight="1">
      <c r="A3" s="72"/>
      <c r="B3" s="72"/>
      <c r="C3" s="80" t="s">
        <v>1</v>
      </c>
      <c r="D3" s="81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71" customFormat="1" ht="21.95" customHeight="1">
      <c r="A4" s="82" t="s">
        <v>2</v>
      </c>
      <c r="B4" s="82" t="s">
        <v>3</v>
      </c>
      <c r="C4" s="82" t="s">
        <v>4</v>
      </c>
    </row>
    <row r="5" spans="1:28" s="72" customFormat="1" ht="21.95" customHeight="1">
      <c r="A5" s="83">
        <v>208</v>
      </c>
      <c r="B5" s="84" t="s">
        <v>517</v>
      </c>
      <c r="C5" s="85"/>
    </row>
    <row r="6" spans="1:28" s="72" customFormat="1" ht="21.95" customHeight="1">
      <c r="A6" s="83">
        <v>20822</v>
      </c>
      <c r="B6" s="86" t="s">
        <v>518</v>
      </c>
      <c r="C6" s="85"/>
    </row>
    <row r="7" spans="1:28" s="72" customFormat="1" ht="21.95" customHeight="1">
      <c r="A7" s="83">
        <v>2082201</v>
      </c>
      <c r="B7" s="87" t="s">
        <v>519</v>
      </c>
      <c r="C7" s="85"/>
    </row>
    <row r="8" spans="1:28" s="72" customFormat="1" ht="21.95" customHeight="1">
      <c r="A8" s="83">
        <v>2082202</v>
      </c>
      <c r="B8" s="87" t="s">
        <v>520</v>
      </c>
      <c r="C8" s="85"/>
    </row>
    <row r="9" spans="1:28" s="72" customFormat="1" ht="21.95" customHeight="1">
      <c r="A9" s="83">
        <v>2082299</v>
      </c>
      <c r="B9" s="87" t="s">
        <v>521</v>
      </c>
      <c r="C9" s="88"/>
    </row>
    <row r="10" spans="1:28" s="72" customFormat="1" ht="21.95" customHeight="1">
      <c r="A10" s="83">
        <v>20823</v>
      </c>
      <c r="B10" s="86" t="s">
        <v>522</v>
      </c>
      <c r="C10" s="88"/>
    </row>
    <row r="11" spans="1:28" s="72" customFormat="1" ht="21.95" customHeight="1">
      <c r="A11" s="83">
        <v>2082301</v>
      </c>
      <c r="B11" s="87" t="s">
        <v>519</v>
      </c>
      <c r="C11" s="88"/>
    </row>
    <row r="12" spans="1:28" s="73" customFormat="1" ht="21.95" customHeight="1">
      <c r="A12" s="83">
        <v>2082302</v>
      </c>
      <c r="B12" s="87" t="s">
        <v>520</v>
      </c>
      <c r="C12" s="88"/>
    </row>
    <row r="13" spans="1:28" s="72" customFormat="1" ht="21.95" customHeight="1">
      <c r="A13" s="83">
        <v>2082399</v>
      </c>
      <c r="B13" s="87" t="s">
        <v>523</v>
      </c>
      <c r="C13" s="88"/>
    </row>
    <row r="14" spans="1:28" s="72" customFormat="1" ht="21.95" customHeight="1">
      <c r="A14" s="83">
        <v>210</v>
      </c>
      <c r="B14" s="89" t="s">
        <v>524</v>
      </c>
      <c r="C14" s="88">
        <f>C15</f>
        <v>341</v>
      </c>
    </row>
    <row r="15" spans="1:28" s="72" customFormat="1" ht="21.95" customHeight="1">
      <c r="A15" s="83">
        <v>21098</v>
      </c>
      <c r="B15" s="86" t="s">
        <v>525</v>
      </c>
      <c r="C15" s="88">
        <f>SUM(C16)</f>
        <v>341</v>
      </c>
    </row>
    <row r="16" spans="1:28" s="72" customFormat="1" ht="21.95" customHeight="1">
      <c r="A16" s="83">
        <v>2109899</v>
      </c>
      <c r="B16" s="87" t="s">
        <v>526</v>
      </c>
      <c r="C16" s="88">
        <v>341</v>
      </c>
    </row>
    <row r="17" spans="1:3" s="72" customFormat="1" ht="21.95" customHeight="1">
      <c r="A17" s="83">
        <v>212</v>
      </c>
      <c r="B17" s="84" t="s">
        <v>527</v>
      </c>
      <c r="C17" s="88">
        <f>SUM(C18,C30,C31,C36)</f>
        <v>44563</v>
      </c>
    </row>
    <row r="18" spans="1:3" s="72" customFormat="1" ht="21.95" customHeight="1">
      <c r="A18" s="83">
        <v>21208</v>
      </c>
      <c r="B18" s="90" t="s">
        <v>528</v>
      </c>
      <c r="C18" s="88">
        <f>SUM(C19:C29)</f>
        <v>44519</v>
      </c>
    </row>
    <row r="19" spans="1:3" s="72" customFormat="1" ht="21.95" customHeight="1">
      <c r="A19" s="83">
        <v>2120801</v>
      </c>
      <c r="B19" s="91" t="s">
        <v>529</v>
      </c>
      <c r="C19" s="85">
        <v>34215</v>
      </c>
    </row>
    <row r="20" spans="1:3" s="72" customFormat="1" ht="21.95" customHeight="1">
      <c r="A20" s="83">
        <v>2120802</v>
      </c>
      <c r="B20" s="91" t="s">
        <v>530</v>
      </c>
      <c r="C20" s="85">
        <v>313</v>
      </c>
    </row>
    <row r="21" spans="1:3" s="72" customFormat="1" ht="21.95" customHeight="1">
      <c r="A21" s="83">
        <v>2120803</v>
      </c>
      <c r="B21" s="91" t="s">
        <v>531</v>
      </c>
      <c r="C21" s="85"/>
    </row>
    <row r="22" spans="1:3" s="72" customFormat="1" ht="21.95" customHeight="1">
      <c r="A22" s="83">
        <v>2120804</v>
      </c>
      <c r="B22" s="91" t="s">
        <v>532</v>
      </c>
      <c r="C22" s="85">
        <v>1230</v>
      </c>
    </row>
    <row r="23" spans="1:3" s="72" customFormat="1" ht="21.95" customHeight="1">
      <c r="A23" s="83">
        <v>2120805</v>
      </c>
      <c r="B23" s="91" t="s">
        <v>533</v>
      </c>
      <c r="C23" s="88"/>
    </row>
    <row r="24" spans="1:3" s="72" customFormat="1" ht="21.95" customHeight="1">
      <c r="A24" s="83">
        <v>2120806</v>
      </c>
      <c r="B24" s="91" t="s">
        <v>534</v>
      </c>
      <c r="C24" s="85"/>
    </row>
    <row r="25" spans="1:3" s="72" customFormat="1" ht="21.95" customHeight="1">
      <c r="A25" s="83">
        <v>2120807</v>
      </c>
      <c r="B25" s="91" t="s">
        <v>535</v>
      </c>
      <c r="C25" s="88"/>
    </row>
    <row r="26" spans="1:3" s="72" customFormat="1" ht="21.95" customHeight="1">
      <c r="A26" s="83">
        <v>2120810</v>
      </c>
      <c r="B26" s="91" t="s">
        <v>536</v>
      </c>
      <c r="C26" s="88"/>
    </row>
    <row r="27" spans="1:3" s="72" customFormat="1" ht="21.95" customHeight="1">
      <c r="A27" s="83">
        <v>2120811</v>
      </c>
      <c r="B27" s="92" t="s">
        <v>537</v>
      </c>
      <c r="C27" s="88"/>
    </row>
    <row r="28" spans="1:3" s="72" customFormat="1" ht="21.95" customHeight="1">
      <c r="A28" s="83">
        <v>2120816</v>
      </c>
      <c r="B28" s="92" t="s">
        <v>538</v>
      </c>
      <c r="C28" s="88">
        <v>3995</v>
      </c>
    </row>
    <row r="29" spans="1:3" s="72" customFormat="1" ht="21.95" customHeight="1">
      <c r="A29" s="83">
        <v>2120899</v>
      </c>
      <c r="B29" s="91" t="s">
        <v>539</v>
      </c>
      <c r="C29" s="88">
        <v>4766</v>
      </c>
    </row>
    <row r="30" spans="1:3" s="72" customFormat="1" ht="21.95" customHeight="1">
      <c r="A30" s="83">
        <v>21211</v>
      </c>
      <c r="B30" s="93" t="s">
        <v>540</v>
      </c>
      <c r="C30" s="88"/>
    </row>
    <row r="31" spans="1:3" s="72" customFormat="1" ht="21.95" customHeight="1">
      <c r="A31" s="83">
        <v>21213</v>
      </c>
      <c r="B31" s="93" t="s">
        <v>541</v>
      </c>
      <c r="C31" s="88">
        <f>SUM(C32:C35)</f>
        <v>23</v>
      </c>
    </row>
    <row r="32" spans="1:3" s="72" customFormat="1" ht="21.95" customHeight="1">
      <c r="A32" s="83">
        <v>2121301</v>
      </c>
      <c r="B32" s="91" t="s">
        <v>542</v>
      </c>
      <c r="C32" s="88"/>
    </row>
    <row r="33" spans="1:3" s="72" customFormat="1" ht="21.95" customHeight="1">
      <c r="A33" s="83">
        <v>2121302</v>
      </c>
      <c r="B33" s="91" t="s">
        <v>543</v>
      </c>
      <c r="C33" s="88"/>
    </row>
    <row r="34" spans="1:3" s="72" customFormat="1" ht="21.95" customHeight="1">
      <c r="A34" s="83">
        <v>2121304</v>
      </c>
      <c r="B34" s="91" t="s">
        <v>544</v>
      </c>
      <c r="C34" s="88"/>
    </row>
    <row r="35" spans="1:3" s="72" customFormat="1" ht="21.95" customHeight="1">
      <c r="A35" s="83">
        <v>2121399</v>
      </c>
      <c r="B35" s="91" t="s">
        <v>545</v>
      </c>
      <c r="C35" s="88">
        <v>23</v>
      </c>
    </row>
    <row r="36" spans="1:3" s="72" customFormat="1" ht="21.95" customHeight="1">
      <c r="A36" s="83">
        <v>21214</v>
      </c>
      <c r="B36" s="90" t="s">
        <v>546</v>
      </c>
      <c r="C36" s="85">
        <f>SUM(C37)</f>
        <v>21</v>
      </c>
    </row>
    <row r="37" spans="1:3" s="72" customFormat="1" ht="21.95" customHeight="1">
      <c r="A37" s="83">
        <v>2121402</v>
      </c>
      <c r="B37" s="91" t="s">
        <v>547</v>
      </c>
      <c r="C37" s="85">
        <v>21</v>
      </c>
    </row>
    <row r="38" spans="1:3" s="72" customFormat="1" ht="21.95" customHeight="1">
      <c r="A38" s="83">
        <v>214</v>
      </c>
      <c r="B38" s="94" t="s">
        <v>548</v>
      </c>
      <c r="C38" s="88">
        <f>C39+C41</f>
        <v>10647</v>
      </c>
    </row>
    <row r="39" spans="1:3" s="72" customFormat="1" ht="21.95" customHeight="1">
      <c r="A39" s="83">
        <v>21366</v>
      </c>
      <c r="B39" s="83" t="s">
        <v>549</v>
      </c>
      <c r="C39" s="88">
        <f>SUM(C40)</f>
        <v>395</v>
      </c>
    </row>
    <row r="40" spans="1:3" s="72" customFormat="1" ht="21.95" customHeight="1">
      <c r="A40" s="83">
        <v>2136601</v>
      </c>
      <c r="B40" s="91" t="s">
        <v>520</v>
      </c>
      <c r="C40" s="88">
        <v>395</v>
      </c>
    </row>
    <row r="41" spans="1:3" s="72" customFormat="1" ht="21.95" customHeight="1">
      <c r="A41" s="83">
        <v>21372</v>
      </c>
      <c r="B41" s="83" t="s">
        <v>518</v>
      </c>
      <c r="C41" s="88">
        <f>SUM(C42:C43)</f>
        <v>10252</v>
      </c>
    </row>
    <row r="42" spans="1:3" s="72" customFormat="1" ht="21.95" customHeight="1">
      <c r="A42" s="83">
        <v>2137201</v>
      </c>
      <c r="B42" s="91" t="s">
        <v>519</v>
      </c>
      <c r="C42" s="88">
        <v>2386</v>
      </c>
    </row>
    <row r="43" spans="1:3" s="72" customFormat="1" ht="21.95" customHeight="1">
      <c r="A43" s="83">
        <v>2137202</v>
      </c>
      <c r="B43" s="91" t="s">
        <v>520</v>
      </c>
      <c r="C43" s="88">
        <v>7866</v>
      </c>
    </row>
    <row r="44" spans="1:3" s="72" customFormat="1" ht="21.95" customHeight="1">
      <c r="A44" s="83">
        <v>215</v>
      </c>
      <c r="B44" s="94" t="s">
        <v>550</v>
      </c>
      <c r="C44" s="88">
        <f>C45</f>
        <v>790</v>
      </c>
    </row>
    <row r="45" spans="1:3" s="72" customFormat="1" ht="21.95" customHeight="1">
      <c r="A45" s="83">
        <v>21598</v>
      </c>
      <c r="B45" s="83" t="s">
        <v>525</v>
      </c>
      <c r="C45" s="88">
        <f>SUM(C46)</f>
        <v>790</v>
      </c>
    </row>
    <row r="46" spans="1:3" s="72" customFormat="1" ht="21.95" customHeight="1">
      <c r="A46" s="83">
        <v>2159802</v>
      </c>
      <c r="B46" s="91" t="s">
        <v>551</v>
      </c>
      <c r="C46" s="88">
        <v>790</v>
      </c>
    </row>
    <row r="47" spans="1:3" s="72" customFormat="1" ht="21.95" customHeight="1">
      <c r="A47" s="83">
        <v>229</v>
      </c>
      <c r="B47" s="94" t="s">
        <v>552</v>
      </c>
      <c r="C47" s="88">
        <f>SUM(C48,C51)</f>
        <v>53538</v>
      </c>
    </row>
    <row r="48" spans="1:3" s="72" customFormat="1" ht="21.95" customHeight="1">
      <c r="A48" s="83">
        <v>22904</v>
      </c>
      <c r="B48" s="83" t="s">
        <v>553</v>
      </c>
      <c r="C48" s="88">
        <f>SUM(C49,C50)</f>
        <v>52128</v>
      </c>
    </row>
    <row r="49" spans="1:3" s="72" customFormat="1" ht="21.95" customHeight="1">
      <c r="A49" s="83">
        <v>2290402</v>
      </c>
      <c r="B49" s="91" t="s">
        <v>554</v>
      </c>
      <c r="C49" s="88">
        <v>49628</v>
      </c>
    </row>
    <row r="50" spans="1:3" s="72" customFormat="1" ht="21.95" customHeight="1">
      <c r="A50" s="83">
        <v>2290403</v>
      </c>
      <c r="B50" s="91" t="s">
        <v>555</v>
      </c>
      <c r="C50" s="88">
        <v>2500</v>
      </c>
    </row>
    <row r="51" spans="1:3" s="72" customFormat="1" ht="22.5" customHeight="1">
      <c r="A51" s="83">
        <v>22960</v>
      </c>
      <c r="B51" s="83" t="s">
        <v>556</v>
      </c>
      <c r="C51" s="88">
        <f>SUM(C52:C57)</f>
        <v>1410</v>
      </c>
    </row>
    <row r="52" spans="1:3" s="72" customFormat="1" ht="21.95" customHeight="1">
      <c r="A52" s="83">
        <v>2296002</v>
      </c>
      <c r="B52" s="92" t="s">
        <v>557</v>
      </c>
      <c r="C52" s="88">
        <v>478</v>
      </c>
    </row>
    <row r="53" spans="1:3" s="72" customFormat="1" ht="21.95" customHeight="1">
      <c r="A53" s="83">
        <v>2296003</v>
      </c>
      <c r="B53" s="91" t="s">
        <v>558</v>
      </c>
      <c r="C53" s="88">
        <v>559</v>
      </c>
    </row>
    <row r="54" spans="1:3" s="72" customFormat="1" ht="21.95" customHeight="1">
      <c r="A54" s="83">
        <v>2296004</v>
      </c>
      <c r="B54" s="91" t="s">
        <v>559</v>
      </c>
      <c r="C54" s="88"/>
    </row>
    <row r="55" spans="1:3" s="72" customFormat="1" ht="21.95" customHeight="1">
      <c r="A55" s="83">
        <v>2296005</v>
      </c>
      <c r="B55" s="91" t="s">
        <v>560</v>
      </c>
      <c r="C55" s="88">
        <v>1</v>
      </c>
    </row>
    <row r="56" spans="1:3" s="72" customFormat="1" ht="21.95" customHeight="1">
      <c r="A56" s="83">
        <v>2296006</v>
      </c>
      <c r="B56" s="91" t="s">
        <v>561</v>
      </c>
      <c r="C56" s="88">
        <v>52</v>
      </c>
    </row>
    <row r="57" spans="1:3" s="72" customFormat="1" ht="21.95" customHeight="1">
      <c r="A57" s="83">
        <v>2296099</v>
      </c>
      <c r="B57" s="91" t="s">
        <v>562</v>
      </c>
      <c r="C57" s="88">
        <v>320</v>
      </c>
    </row>
    <row r="58" spans="1:3" s="72" customFormat="1" ht="21.95" customHeight="1">
      <c r="A58" s="83">
        <v>232</v>
      </c>
      <c r="B58" s="95" t="s">
        <v>563</v>
      </c>
      <c r="C58" s="88">
        <f>C59</f>
        <v>10163</v>
      </c>
    </row>
    <row r="59" spans="1:3" s="72" customFormat="1" ht="21.95" customHeight="1">
      <c r="A59" s="83">
        <v>23204</v>
      </c>
      <c r="B59" s="96" t="s">
        <v>564</v>
      </c>
      <c r="C59" s="88">
        <f>SUM(C60)</f>
        <v>10163</v>
      </c>
    </row>
    <row r="60" spans="1:3" s="72" customFormat="1" ht="21.95" customHeight="1">
      <c r="A60" s="83">
        <v>2320498</v>
      </c>
      <c r="B60" s="96" t="s">
        <v>565</v>
      </c>
      <c r="C60" s="97">
        <v>10163</v>
      </c>
    </row>
    <row r="61" spans="1:3" s="72" customFormat="1" ht="21.95" customHeight="1">
      <c r="A61" s="83">
        <v>233</v>
      </c>
      <c r="B61" s="95" t="s">
        <v>566</v>
      </c>
      <c r="C61" s="88">
        <f>SUM(C62)</f>
        <v>74</v>
      </c>
    </row>
    <row r="62" spans="1:3" s="72" customFormat="1" ht="21.95" customHeight="1">
      <c r="A62" s="83">
        <v>23304</v>
      </c>
      <c r="B62" s="96" t="s">
        <v>567</v>
      </c>
      <c r="C62" s="88">
        <f>SUM(C63:C66)</f>
        <v>74</v>
      </c>
    </row>
    <row r="63" spans="1:3" s="72" customFormat="1" ht="21.95" customHeight="1">
      <c r="A63" s="83">
        <v>2330411</v>
      </c>
      <c r="B63" s="91" t="s">
        <v>568</v>
      </c>
      <c r="C63" s="97">
        <v>15</v>
      </c>
    </row>
    <row r="64" spans="1:3" s="72" customFormat="1" ht="21.95" customHeight="1">
      <c r="A64" s="83">
        <v>2330431</v>
      </c>
      <c r="B64" s="91" t="s">
        <v>569</v>
      </c>
      <c r="C64" s="97"/>
    </row>
    <row r="65" spans="1:3" s="72" customFormat="1" ht="21.95" customHeight="1">
      <c r="A65" s="83">
        <v>2330498</v>
      </c>
      <c r="B65" s="91" t="s">
        <v>570</v>
      </c>
      <c r="C65" s="97">
        <v>59</v>
      </c>
    </row>
    <row r="66" spans="1:3" s="72" customFormat="1" ht="21.95" customHeight="1">
      <c r="A66" s="83">
        <v>2330499</v>
      </c>
      <c r="B66" s="98" t="s">
        <v>571</v>
      </c>
      <c r="C66" s="97"/>
    </row>
    <row r="67" spans="1:3" s="72" customFormat="1" ht="21.95" customHeight="1">
      <c r="A67" s="83">
        <v>234</v>
      </c>
      <c r="B67" s="95" t="s">
        <v>572</v>
      </c>
      <c r="C67" s="97"/>
    </row>
    <row r="68" spans="1:3" s="72" customFormat="1" ht="21.95" customHeight="1">
      <c r="A68" s="83"/>
      <c r="B68" s="99" t="s">
        <v>573</v>
      </c>
      <c r="C68" s="100">
        <f>C5+C14+C17+C38+C44+C47+C58+C61+C67</f>
        <v>120116</v>
      </c>
    </row>
    <row r="69" spans="1:3" s="72" customFormat="1" ht="21.95" customHeight="1">
      <c r="A69" s="83">
        <v>230</v>
      </c>
      <c r="B69" s="95" t="s">
        <v>574</v>
      </c>
      <c r="C69" s="97">
        <f>C70</f>
        <v>0</v>
      </c>
    </row>
    <row r="70" spans="1:3" s="72" customFormat="1" ht="21.95" customHeight="1">
      <c r="A70" s="83">
        <v>23009</v>
      </c>
      <c r="B70" s="101" t="s">
        <v>575</v>
      </c>
      <c r="C70" s="97">
        <f>SUM(C71)</f>
        <v>0</v>
      </c>
    </row>
    <row r="71" spans="1:3" s="72" customFormat="1" ht="21.95" customHeight="1">
      <c r="A71" s="83">
        <v>2300902</v>
      </c>
      <c r="B71" s="101" t="s">
        <v>576</v>
      </c>
      <c r="C71" s="97"/>
    </row>
    <row r="72" spans="1:3" s="72" customFormat="1" ht="21.95" customHeight="1">
      <c r="A72" s="83">
        <v>231</v>
      </c>
      <c r="B72" s="95" t="s">
        <v>577</v>
      </c>
      <c r="C72" s="97">
        <f>SUM(C73)</f>
        <v>29478</v>
      </c>
    </row>
    <row r="73" spans="1:3" s="72" customFormat="1" ht="21.95" customHeight="1">
      <c r="A73" s="83">
        <v>23104</v>
      </c>
      <c r="B73" s="101" t="s">
        <v>578</v>
      </c>
      <c r="C73" s="97">
        <f>SUM(C74)</f>
        <v>29478</v>
      </c>
    </row>
    <row r="74" spans="1:3" s="72" customFormat="1" ht="21.95" customHeight="1">
      <c r="A74" s="83">
        <v>2310498</v>
      </c>
      <c r="B74" s="101" t="s">
        <v>579</v>
      </c>
      <c r="C74" s="97">
        <v>29478</v>
      </c>
    </row>
    <row r="75" spans="1:3" s="72" customFormat="1" ht="21.95" customHeight="1">
      <c r="A75" s="83"/>
      <c r="B75" s="99" t="s">
        <v>580</v>
      </c>
      <c r="C75" s="100">
        <f>SUM(C68,C69,C72)</f>
        <v>149594</v>
      </c>
    </row>
    <row r="76" spans="1:3" s="72" customFormat="1" ht="15">
      <c r="C76" s="102"/>
    </row>
    <row r="77" spans="1:3" s="72" customFormat="1" ht="15">
      <c r="C77" s="102"/>
    </row>
    <row r="78" spans="1:3" s="72" customFormat="1" ht="15">
      <c r="C78" s="102"/>
    </row>
    <row r="79" spans="1:3" s="72" customFormat="1" ht="15">
      <c r="C79" s="102"/>
    </row>
    <row r="80" spans="1:3" s="72" customFormat="1" ht="15">
      <c r="C80" s="102"/>
    </row>
    <row r="81" spans="3:3" s="72" customFormat="1" ht="15">
      <c r="C81" s="102"/>
    </row>
    <row r="82" spans="3:3" s="72" customFormat="1" ht="15">
      <c r="C82" s="102"/>
    </row>
    <row r="83" spans="3:3" s="72" customFormat="1" ht="15">
      <c r="C83" s="102"/>
    </row>
    <row r="84" spans="3:3" s="72" customFormat="1" ht="15">
      <c r="C84" s="102"/>
    </row>
    <row r="85" spans="3:3" s="72" customFormat="1" ht="15">
      <c r="C85" s="102"/>
    </row>
    <row r="86" spans="3:3" s="72" customFormat="1" ht="15">
      <c r="C86" s="102"/>
    </row>
    <row r="87" spans="3:3" s="72" customFormat="1" ht="15">
      <c r="C87" s="102"/>
    </row>
    <row r="88" spans="3:3" s="72" customFormat="1" ht="15">
      <c r="C88" s="102"/>
    </row>
    <row r="89" spans="3:3" s="72" customFormat="1" ht="15">
      <c r="C89" s="102"/>
    </row>
    <row r="90" spans="3:3" s="72" customFormat="1" ht="15">
      <c r="C90" s="102"/>
    </row>
    <row r="91" spans="3:3" s="72" customFormat="1" ht="15">
      <c r="C91" s="102"/>
    </row>
    <row r="92" spans="3:3" s="72" customFormat="1" ht="15">
      <c r="C92" s="102"/>
    </row>
    <row r="93" spans="3:3" s="72" customFormat="1" ht="15">
      <c r="C93" s="102"/>
    </row>
    <row r="94" spans="3:3" s="72" customFormat="1" ht="15">
      <c r="C94" s="102"/>
    </row>
    <row r="95" spans="3:3" s="72" customFormat="1" ht="15">
      <c r="C95" s="102"/>
    </row>
    <row r="96" spans="3:3" s="72" customFormat="1" ht="15">
      <c r="C96" s="102"/>
    </row>
    <row r="97" spans="3:3" s="72" customFormat="1" ht="15">
      <c r="C97" s="102"/>
    </row>
    <row r="98" spans="3:3" s="72" customFormat="1" ht="15">
      <c r="C98" s="102"/>
    </row>
    <row r="99" spans="3:3" s="72" customFormat="1" ht="15">
      <c r="C99" s="102"/>
    </row>
    <row r="100" spans="3:3" s="72" customFormat="1" ht="15">
      <c r="C100" s="102"/>
    </row>
    <row r="101" spans="3:3" s="72" customFormat="1" ht="15">
      <c r="C101" s="102"/>
    </row>
    <row r="102" spans="3:3" s="72" customFormat="1" ht="15">
      <c r="C102" s="102"/>
    </row>
    <row r="103" spans="3:3" s="72" customFormat="1" ht="15">
      <c r="C103" s="102"/>
    </row>
    <row r="104" spans="3:3" s="72" customFormat="1" ht="15">
      <c r="C104" s="102"/>
    </row>
    <row r="105" spans="3:3" s="72" customFormat="1" ht="15">
      <c r="C105" s="102"/>
    </row>
    <row r="106" spans="3:3" s="72" customFormat="1" ht="15">
      <c r="C106" s="102"/>
    </row>
    <row r="107" spans="3:3" s="72" customFormat="1" ht="15">
      <c r="C107" s="102"/>
    </row>
    <row r="108" spans="3:3" s="72" customFormat="1" ht="15">
      <c r="C108" s="102"/>
    </row>
    <row r="109" spans="3:3" s="72" customFormat="1" ht="15">
      <c r="C109" s="102"/>
    </row>
    <row r="110" spans="3:3" s="72" customFormat="1" ht="15">
      <c r="C110" s="102"/>
    </row>
    <row r="111" spans="3:3" s="72" customFormat="1" ht="15">
      <c r="C111" s="102"/>
    </row>
    <row r="112" spans="3:3" s="72" customFormat="1" ht="15">
      <c r="C112" s="102"/>
    </row>
    <row r="113" spans="3:3" s="72" customFormat="1" ht="15">
      <c r="C113" s="102"/>
    </row>
    <row r="114" spans="3:3" s="72" customFormat="1" ht="15">
      <c r="C114" s="102"/>
    </row>
    <row r="115" spans="3:3" s="72" customFormat="1" ht="15">
      <c r="C115" s="102"/>
    </row>
    <row r="116" spans="3:3" s="72" customFormat="1" ht="15">
      <c r="C116" s="102"/>
    </row>
    <row r="117" spans="3:3" s="72" customFormat="1" ht="15">
      <c r="C117" s="102"/>
    </row>
    <row r="118" spans="3:3" s="72" customFormat="1" ht="15">
      <c r="C118" s="102"/>
    </row>
  </sheetData>
  <autoFilter ref="A4:AB75" xr:uid="{00000000-0009-0000-0000-000004000000}"/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118055555555556" footer="0.98402777777777795"/>
  <pageSetup paperSize="9" firstPageNumber="68" orientation="portrait" useFirstPageNumber="1"/>
  <headerFooter differentOddEven="1">
    <oddFooter>&amp;R&amp;"华文楷体"&amp;13&amp;B— &amp;P —</oddFooter>
    <evenFooter>&amp;L&amp;"华文楷体"&amp;13&amp;B— &amp;P —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>
      <selection activeCell="E9" sqref="E9"/>
    </sheetView>
  </sheetViews>
  <sheetFormatPr defaultColWidth="10" defaultRowHeight="14.25"/>
  <cols>
    <col min="1" max="1" width="26.25" style="5" customWidth="1"/>
    <col min="2" max="2" width="23.625" style="5" customWidth="1"/>
    <col min="3" max="3" width="24" style="5" customWidth="1"/>
    <col min="4" max="4" width="9.75" style="5" customWidth="1"/>
    <col min="5" max="16384" width="10" style="5"/>
  </cols>
  <sheetData>
    <row r="1" spans="1:3" s="63" customFormat="1" ht="24.95" customHeight="1">
      <c r="A1" s="18" t="s">
        <v>581</v>
      </c>
    </row>
    <row r="2" spans="1:3" s="64" customFormat="1" ht="60" customHeight="1">
      <c r="A2" s="144" t="s">
        <v>582</v>
      </c>
      <c r="B2" s="144"/>
      <c r="C2" s="144"/>
    </row>
    <row r="3" spans="1:3" s="1" customFormat="1" ht="24.95" customHeight="1">
      <c r="A3" s="3"/>
      <c r="B3" s="66"/>
      <c r="C3" s="67" t="s">
        <v>583</v>
      </c>
    </row>
    <row r="4" spans="1:3" s="65" customFormat="1" ht="41.25" customHeight="1">
      <c r="A4" s="146" t="s">
        <v>468</v>
      </c>
      <c r="B4" s="145" t="s">
        <v>584</v>
      </c>
      <c r="C4" s="145"/>
    </row>
    <row r="5" spans="1:3" s="65" customFormat="1" ht="41.25" customHeight="1">
      <c r="A5" s="147"/>
      <c r="B5" s="68" t="s">
        <v>470</v>
      </c>
      <c r="C5" s="68" t="s">
        <v>471</v>
      </c>
    </row>
    <row r="6" spans="1:3" s="65" customFormat="1" ht="41.25" customHeight="1">
      <c r="A6" s="69" t="s">
        <v>585</v>
      </c>
      <c r="B6" s="69">
        <v>377222</v>
      </c>
      <c r="C6" s="69">
        <v>369150</v>
      </c>
    </row>
    <row r="7" spans="1:3" s="3" customFormat="1" ht="11.25" customHeight="1"/>
    <row r="8" spans="1:3" s="3" customFormat="1" ht="41.25" customHeight="1">
      <c r="A8" s="154" t="s">
        <v>639</v>
      </c>
      <c r="B8" s="148"/>
      <c r="C8" s="148"/>
    </row>
    <row r="9" spans="1:3" s="3" customFormat="1" ht="41.25" customHeight="1">
      <c r="A9" s="148"/>
      <c r="B9" s="148"/>
      <c r="C9" s="148"/>
    </row>
    <row r="10" spans="1:3">
      <c r="A10" s="148"/>
      <c r="B10" s="148"/>
      <c r="C10" s="148"/>
    </row>
    <row r="11" spans="1:3">
      <c r="A11" s="148"/>
      <c r="B11" s="148"/>
      <c r="C11" s="148"/>
    </row>
    <row r="12" spans="1:3">
      <c r="A12" s="148"/>
      <c r="B12" s="148"/>
      <c r="C12" s="148"/>
    </row>
  </sheetData>
  <mergeCells count="4">
    <mergeCell ref="A2:C2"/>
    <mergeCell ref="B4:C4"/>
    <mergeCell ref="A4:A5"/>
    <mergeCell ref="A8:C1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1" orientation="portrait" useFirstPageNumber="1"/>
  <headerFooter differentOddEven="1">
    <oddFooter>&amp;R&amp;"华文楷体"&amp;13&amp;B—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E18"/>
  <sheetViews>
    <sheetView workbookViewId="0">
      <selection activeCell="D9" sqref="D9"/>
    </sheetView>
  </sheetViews>
  <sheetFormatPr defaultColWidth="11.875" defaultRowHeight="15" customHeight="1"/>
  <cols>
    <col min="1" max="1" width="11.875" style="53" customWidth="1"/>
    <col min="2" max="2" width="52.625" style="53" customWidth="1"/>
    <col min="3" max="3" width="14.25" style="54" customWidth="1"/>
    <col min="4" max="16384" width="11.875" style="53"/>
  </cols>
  <sheetData>
    <row r="1" spans="1:5" s="47" customFormat="1" ht="24.95" customHeight="1">
      <c r="A1" s="18" t="s">
        <v>586</v>
      </c>
      <c r="C1" s="55"/>
    </row>
    <row r="2" spans="1:5" s="48" customFormat="1" ht="60" customHeight="1">
      <c r="A2" s="144" t="s">
        <v>587</v>
      </c>
      <c r="B2" s="144"/>
      <c r="C2" s="144"/>
    </row>
    <row r="3" spans="1:5" s="49" customFormat="1" ht="24.95" customHeight="1">
      <c r="A3" s="52"/>
      <c r="B3" s="56"/>
      <c r="C3" s="57" t="s">
        <v>1</v>
      </c>
    </row>
    <row r="4" spans="1:5" s="50" customFormat="1" ht="21.95" customHeight="1">
      <c r="A4" s="38" t="s">
        <v>2</v>
      </c>
      <c r="B4" s="38" t="s">
        <v>3</v>
      </c>
      <c r="C4" s="38" t="s">
        <v>4</v>
      </c>
    </row>
    <row r="5" spans="1:5" s="51" customFormat="1" ht="21.95" customHeight="1">
      <c r="A5" s="58"/>
      <c r="B5" s="59" t="s">
        <v>588</v>
      </c>
      <c r="C5" s="60">
        <f>SUM(C6,C13)</f>
        <v>101061</v>
      </c>
    </row>
    <row r="6" spans="1:5" s="51" customFormat="1" ht="21.95" customHeight="1">
      <c r="A6" s="44">
        <v>10210</v>
      </c>
      <c r="B6" s="61" t="s">
        <v>589</v>
      </c>
      <c r="C6" s="46">
        <f>C7+C8+C9+C10+C11+C12</f>
        <v>52537</v>
      </c>
    </row>
    <row r="7" spans="1:5" s="51" customFormat="1" ht="21.95" customHeight="1">
      <c r="A7" s="44">
        <v>1021001</v>
      </c>
      <c r="B7" s="58" t="s">
        <v>590</v>
      </c>
      <c r="C7" s="46">
        <v>13151</v>
      </c>
    </row>
    <row r="8" spans="1:5" s="51" customFormat="1" ht="21.95" customHeight="1">
      <c r="A8" s="44">
        <v>1021002</v>
      </c>
      <c r="B8" s="58" t="s">
        <v>591</v>
      </c>
      <c r="C8" s="46">
        <v>35829</v>
      </c>
    </row>
    <row r="9" spans="1:5" s="51" customFormat="1" ht="21.95" customHeight="1">
      <c r="A9" s="44">
        <v>1021003</v>
      </c>
      <c r="B9" s="58" t="s">
        <v>592</v>
      </c>
      <c r="C9" s="46">
        <v>174</v>
      </c>
    </row>
    <row r="10" spans="1:5" s="51" customFormat="1" ht="21.95" customHeight="1">
      <c r="A10" s="44">
        <v>1021005</v>
      </c>
      <c r="B10" s="58" t="s">
        <v>593</v>
      </c>
      <c r="C10" s="46">
        <v>91</v>
      </c>
      <c r="D10" s="53"/>
      <c r="E10" s="62"/>
    </row>
    <row r="11" spans="1:5" s="51" customFormat="1" ht="21.95" customHeight="1">
      <c r="A11" s="44">
        <v>1101604</v>
      </c>
      <c r="B11" s="58" t="s">
        <v>594</v>
      </c>
      <c r="C11" s="46">
        <v>111</v>
      </c>
    </row>
    <row r="12" spans="1:5" s="51" customFormat="1" ht="21.95" customHeight="1">
      <c r="A12" s="44">
        <v>1021099</v>
      </c>
      <c r="B12" s="58" t="s">
        <v>595</v>
      </c>
      <c r="C12" s="46">
        <v>3181</v>
      </c>
      <c r="D12" s="53"/>
      <c r="E12" s="62"/>
    </row>
    <row r="13" spans="1:5" s="51" customFormat="1" ht="21.95" customHeight="1">
      <c r="A13" s="44">
        <v>10211</v>
      </c>
      <c r="B13" s="61" t="s">
        <v>596</v>
      </c>
      <c r="C13" s="46">
        <f>SUM(C14:C18)</f>
        <v>48524</v>
      </c>
    </row>
    <row r="14" spans="1:5" s="51" customFormat="1" ht="21.95" customHeight="1">
      <c r="A14" s="44">
        <v>1021101</v>
      </c>
      <c r="B14" s="58" t="s">
        <v>597</v>
      </c>
      <c r="C14" s="46">
        <v>24483</v>
      </c>
    </row>
    <row r="15" spans="1:5" s="51" customFormat="1" ht="21.95" customHeight="1">
      <c r="A15" s="44">
        <v>1021102</v>
      </c>
      <c r="B15" s="58" t="s">
        <v>598</v>
      </c>
      <c r="C15" s="46">
        <v>19975</v>
      </c>
    </row>
    <row r="16" spans="1:5" s="52" customFormat="1" ht="21.95" customHeight="1">
      <c r="A16" s="44">
        <v>1021103</v>
      </c>
      <c r="B16" s="58" t="s">
        <v>599</v>
      </c>
      <c r="C16" s="46">
        <v>46</v>
      </c>
      <c r="D16" s="53"/>
      <c r="E16" s="53"/>
    </row>
    <row r="17" spans="1:5" s="52" customFormat="1" ht="21.95" customHeight="1">
      <c r="A17" s="44">
        <v>1101605</v>
      </c>
      <c r="B17" s="58" t="s">
        <v>600</v>
      </c>
      <c r="C17" s="46">
        <v>1376</v>
      </c>
      <c r="D17" s="53"/>
      <c r="E17" s="53"/>
    </row>
    <row r="18" spans="1:5" ht="21.95" customHeight="1">
      <c r="A18" s="44">
        <v>1021199</v>
      </c>
      <c r="B18" s="58" t="s">
        <v>601</v>
      </c>
      <c r="C18" s="46">
        <v>2644</v>
      </c>
    </row>
  </sheetData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scale="95" firstPageNumber="72" orientation="portrait" useFirstPageNumber="1"/>
  <headerFooter differentOddEven="1">
    <oddFooter>&amp;L&amp;"华文楷体"&amp;13&amp;B— &amp;P—</oddFooter>
    <evenFooter>&amp;L&amp;"华文楷体"&amp;13&amp;B— &amp;P—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A1:E13"/>
  <sheetViews>
    <sheetView workbookViewId="0">
      <selection activeCell="F29" sqref="F29"/>
    </sheetView>
  </sheetViews>
  <sheetFormatPr defaultColWidth="29.625" defaultRowHeight="15" customHeight="1"/>
  <cols>
    <col min="1" max="1" width="10.25" style="32" customWidth="1"/>
    <col min="2" max="2" width="45.875" style="32" customWidth="1"/>
    <col min="3" max="3" width="18.75" style="33" customWidth="1"/>
    <col min="4" max="16384" width="29.625" style="32"/>
  </cols>
  <sheetData>
    <row r="1" spans="1:5" s="27" customFormat="1" ht="33" customHeight="1">
      <c r="A1" s="18" t="s">
        <v>602</v>
      </c>
      <c r="B1" s="5"/>
      <c r="C1" s="34"/>
    </row>
    <row r="2" spans="1:5" s="28" customFormat="1" ht="60" customHeight="1">
      <c r="A2" s="149" t="s">
        <v>603</v>
      </c>
      <c r="B2" s="150"/>
      <c r="C2" s="150"/>
    </row>
    <row r="3" spans="1:5" s="29" customFormat="1" ht="24.95" customHeight="1">
      <c r="A3" s="35"/>
      <c r="B3" s="36"/>
      <c r="C3" s="37" t="s">
        <v>1</v>
      </c>
      <c r="D3" s="32"/>
    </row>
    <row r="4" spans="1:5" s="30" customFormat="1" ht="24" customHeight="1">
      <c r="A4" s="38" t="s">
        <v>2</v>
      </c>
      <c r="B4" s="38" t="s">
        <v>3</v>
      </c>
      <c r="C4" s="38" t="s">
        <v>4</v>
      </c>
      <c r="D4" s="39"/>
    </row>
    <row r="5" spans="1:5" s="31" customFormat="1" ht="24" customHeight="1">
      <c r="A5" s="40"/>
      <c r="B5" s="41" t="s">
        <v>604</v>
      </c>
      <c r="C5" s="42">
        <f>C6+C11</f>
        <v>79992</v>
      </c>
      <c r="E5" s="43"/>
    </row>
    <row r="6" spans="1:5" ht="24" customHeight="1">
      <c r="A6" s="44">
        <v>20910</v>
      </c>
      <c r="B6" s="45" t="s">
        <v>605</v>
      </c>
      <c r="C6" s="46">
        <f>C7+C8+C9+C10</f>
        <v>36720</v>
      </c>
    </row>
    <row r="7" spans="1:5" ht="24" customHeight="1">
      <c r="A7" s="44">
        <v>2091001</v>
      </c>
      <c r="B7" s="22" t="s">
        <v>606</v>
      </c>
      <c r="C7" s="46">
        <v>32301</v>
      </c>
    </row>
    <row r="8" spans="1:5" ht="24" customHeight="1">
      <c r="A8" s="44">
        <v>2091002</v>
      </c>
      <c r="B8" s="22" t="s">
        <v>607</v>
      </c>
      <c r="C8" s="46">
        <v>3628</v>
      </c>
    </row>
    <row r="9" spans="1:5" ht="24" customHeight="1">
      <c r="A9" s="44">
        <v>2091003</v>
      </c>
      <c r="B9" s="22" t="s">
        <v>608</v>
      </c>
      <c r="C9" s="46">
        <v>728</v>
      </c>
    </row>
    <row r="10" spans="1:5" ht="24" customHeight="1">
      <c r="A10" s="44">
        <v>2091099</v>
      </c>
      <c r="B10" s="22" t="s">
        <v>609</v>
      </c>
      <c r="C10" s="46">
        <v>63</v>
      </c>
    </row>
    <row r="11" spans="1:5" ht="24" customHeight="1">
      <c r="A11" s="44">
        <v>20911</v>
      </c>
      <c r="B11" s="45" t="s">
        <v>610</v>
      </c>
      <c r="C11" s="46">
        <f>SUM(C12:C13)</f>
        <v>43272</v>
      </c>
    </row>
    <row r="12" spans="1:5" ht="24" customHeight="1">
      <c r="A12" s="44">
        <v>2091101</v>
      </c>
      <c r="B12" s="22" t="s">
        <v>606</v>
      </c>
      <c r="C12" s="46">
        <v>41956</v>
      </c>
    </row>
    <row r="13" spans="1:5" ht="24" customHeight="1">
      <c r="A13" s="44">
        <v>2091199</v>
      </c>
      <c r="B13" s="22" t="s">
        <v>609</v>
      </c>
      <c r="C13" s="46">
        <v>1316</v>
      </c>
    </row>
  </sheetData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3" orientation="portrait" useFirstPageNumber="1"/>
  <headerFooter differentOddEven="1">
    <oddFooter>&amp;R&amp;"华文楷体"&amp;13&amp;B—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5"/>
  <sheetViews>
    <sheetView workbookViewId="0">
      <selection activeCell="A3" sqref="A3:XFD3"/>
    </sheetView>
  </sheetViews>
  <sheetFormatPr defaultColWidth="8.75" defaultRowHeight="14.25"/>
  <cols>
    <col min="1" max="1" width="17.5" style="5" customWidth="1"/>
    <col min="2" max="2" width="38.875" style="5" customWidth="1"/>
    <col min="3" max="3" width="18.75" style="5" customWidth="1"/>
    <col min="4" max="32" width="9" style="5"/>
    <col min="33" max="16384" width="8.75" style="5"/>
  </cols>
  <sheetData>
    <row r="1" spans="1:3" s="1" customFormat="1" ht="24.95" customHeight="1">
      <c r="A1" s="18" t="s">
        <v>611</v>
      </c>
    </row>
    <row r="2" spans="1:3" s="2" customFormat="1" ht="60" customHeight="1">
      <c r="A2" s="151" t="s">
        <v>612</v>
      </c>
      <c r="B2" s="150"/>
      <c r="C2" s="150"/>
    </row>
    <row r="3" spans="1:3" s="3" customFormat="1" ht="24.95" customHeight="1">
      <c r="C3" s="7" t="s">
        <v>1</v>
      </c>
    </row>
    <row r="4" spans="1:3" s="4" customFormat="1" ht="24.95" customHeight="1">
      <c r="A4" s="8" t="s">
        <v>2</v>
      </c>
      <c r="B4" s="8" t="s">
        <v>3</v>
      </c>
      <c r="C4" s="8" t="s">
        <v>4</v>
      </c>
    </row>
    <row r="5" spans="1:3" s="3" customFormat="1" ht="24.95" customHeight="1">
      <c r="A5" s="19">
        <v>10306</v>
      </c>
      <c r="B5" s="20" t="s">
        <v>613</v>
      </c>
      <c r="C5" s="11">
        <f>SUM(C6)</f>
        <v>5156</v>
      </c>
    </row>
    <row r="6" spans="1:3" s="3" customFormat="1" ht="24.95" customHeight="1">
      <c r="A6" s="21">
        <v>1030601</v>
      </c>
      <c r="B6" s="14" t="s">
        <v>614</v>
      </c>
      <c r="C6" s="11">
        <f>SUM(C7)</f>
        <v>5156</v>
      </c>
    </row>
    <row r="7" spans="1:3" s="3" customFormat="1" ht="24.95" customHeight="1">
      <c r="A7" s="19" t="s">
        <v>615</v>
      </c>
      <c r="B7" s="19" t="s">
        <v>616</v>
      </c>
      <c r="C7" s="11">
        <v>5156</v>
      </c>
    </row>
    <row r="8" spans="1:3" s="3" customFormat="1" ht="24.95" customHeight="1">
      <c r="A8" s="19"/>
      <c r="B8" s="22" t="s">
        <v>617</v>
      </c>
      <c r="C8" s="11">
        <v>5041</v>
      </c>
    </row>
    <row r="9" spans="1:3" s="3" customFormat="1" ht="24.95" customHeight="1">
      <c r="A9" s="23"/>
      <c r="B9" s="22" t="s">
        <v>618</v>
      </c>
      <c r="C9" s="11">
        <v>115</v>
      </c>
    </row>
    <row r="10" spans="1:3" s="3" customFormat="1" ht="24.95" customHeight="1">
      <c r="A10" s="15"/>
      <c r="B10" s="20" t="s">
        <v>490</v>
      </c>
      <c r="C10" s="11">
        <f>C11+C12</f>
        <v>45</v>
      </c>
    </row>
    <row r="11" spans="1:3" s="3" customFormat="1" ht="24.95" customHeight="1">
      <c r="A11" s="21">
        <v>11005</v>
      </c>
      <c r="B11" s="24" t="s">
        <v>619</v>
      </c>
      <c r="C11" s="11">
        <v>6</v>
      </c>
    </row>
    <row r="12" spans="1:3" s="3" customFormat="1" ht="24.95" customHeight="1">
      <c r="A12" s="21"/>
      <c r="B12" s="25" t="s">
        <v>36</v>
      </c>
      <c r="C12" s="11">
        <v>39</v>
      </c>
    </row>
    <row r="13" spans="1:3" s="3" customFormat="1" ht="24.95" customHeight="1">
      <c r="A13" s="15"/>
      <c r="B13" s="26" t="s">
        <v>620</v>
      </c>
      <c r="C13" s="17">
        <f>SUM(C5,C10)</f>
        <v>5201</v>
      </c>
    </row>
    <row r="14" spans="1:3" s="3" customFormat="1" ht="29.25" customHeight="1"/>
    <row r="15" spans="1:3" s="3" customFormat="1" ht="29.25" customHeight="1"/>
  </sheetData>
  <mergeCells count="1">
    <mergeCell ref="A2:C2"/>
  </mergeCells>
  <phoneticPr fontId="32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4" orientation="portrait" useFirstPageNumber="1"/>
  <headerFooter differentOddEven="1">
    <oddFooter>&amp;L&amp;"华文楷体"&amp;13&amp;B—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1、一般公共预算收入</vt:lpstr>
      <vt:lpstr>2、一般公共预算支出执行表</vt:lpstr>
      <vt:lpstr>3、一般债务余额表</vt:lpstr>
      <vt:lpstr>4、政府基金收入</vt:lpstr>
      <vt:lpstr>5、政府性基金支出</vt:lpstr>
      <vt:lpstr>6、专项债务余额表</vt:lpstr>
      <vt:lpstr>7、社保基金收入表</vt:lpstr>
      <vt:lpstr>8、社保基金支出表</vt:lpstr>
      <vt:lpstr>9、国有资本经营收入</vt:lpstr>
      <vt:lpstr>10、国有资本经营支出</vt:lpstr>
      <vt:lpstr>'2、一般公共预算支出执行表'!Print_Area</vt:lpstr>
      <vt:lpstr>'4、政府基金收入'!Print_Area</vt:lpstr>
      <vt:lpstr>'5、政府性基金支出'!Print_Area</vt:lpstr>
      <vt:lpstr>'7、社保基金收入表'!Print_Area</vt:lpstr>
      <vt:lpstr>'1、一般公共预算收入'!Print_Titles</vt:lpstr>
      <vt:lpstr>'2、一般公共预算支出执行表'!Print_Titles</vt:lpstr>
      <vt:lpstr>'4、政府基金收入'!Print_Titles</vt:lpstr>
      <vt:lpstr>'5、政府性基金支出'!Print_Titles</vt:lpstr>
      <vt:lpstr>'7、社保基金收入表'!Print_Titles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 Inn</cp:lastModifiedBy>
  <cp:lastPrinted>2024-12-17T02:29:00Z</cp:lastPrinted>
  <dcterms:created xsi:type="dcterms:W3CDTF">2019-12-17T11:24:00Z</dcterms:created>
  <dcterms:modified xsi:type="dcterms:W3CDTF">2025-03-18T01:53:24Z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A2C3284F2C6C42AD90B4DCE47526ED0F_13</vt:lpwstr>
  </property>
</Properties>
</file>