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11、一般公共预算收入" sheetId="1" r:id="rId1"/>
    <sheet name="12、一般公共预算支出" sheetId="2" r:id="rId2"/>
    <sheet name="13、一般公共预算支出明细表（按功能分类划分）" sheetId="28" r:id="rId3"/>
    <sheet name="14、一般公共预算基本支出表" sheetId="22" r:id="rId4"/>
    <sheet name="15、税收返还和转移支付表" sheetId="23" r:id="rId5"/>
    <sheet name="16、一般债务限额" sheetId="5" r:id="rId6"/>
    <sheet name="17、政府基金收入" sheetId="6" r:id="rId7"/>
    <sheet name="18、政府性基金支出" sheetId="18" r:id="rId8"/>
    <sheet name="19、政府性基金转移支付表" sheetId="24" r:id="rId9"/>
    <sheet name="20、专项债务余额" sheetId="21" r:id="rId10"/>
    <sheet name="21、社保基金收入" sheetId="20" r:id="rId11"/>
    <sheet name="22、社保基金支出" sheetId="10" r:id="rId12"/>
    <sheet name="23、国有资本经营预算收入" sheetId="12" r:id="rId13"/>
    <sheet name="24、国有资本经营预算支出" sheetId="13" r:id="rId14"/>
    <sheet name="25、专项转移支付分项目明细表" sheetId="25" r:id="rId15"/>
  </sheets>
  <definedNames>
    <definedName name="_xlnm._FilterDatabase" localSheetId="1" hidden="1">'12、一般公共预算支出'!$A$5:$C$5</definedName>
    <definedName name="_xlnm.Print_Area" localSheetId="7">'18、政府性基金支出'!$A$1:$C$91</definedName>
    <definedName name="_xlnm.Print_Area" localSheetId="13">'24、国有资本经营预算支出'!$A$1:$C$11</definedName>
    <definedName name="_xlnm.Print_Titles" localSheetId="0">'11、一般公共预算收入'!$1:$4</definedName>
    <definedName name="_xlnm.Print_Titles" localSheetId="1">'12、一般公共预算支出'!$1:$4</definedName>
    <definedName name="_xlnm.Print_Titles" localSheetId="6">'17、政府基金收入'!$1:$4</definedName>
    <definedName name="_xlnm.Print_Titles" localSheetId="7">'18、政府性基金支出'!$1:$4</definedName>
    <definedName name="_xlnm.Print_Titles" localSheetId="10">'21、社保基金收入'!$1:$4</definedName>
  </definedNames>
  <calcPr calcId="144525" iterate="1" iterateCount="100" iterateDelta="0.001"/>
</workbook>
</file>

<file path=xl/sharedStrings.xml><?xml version="1.0" encoding="utf-8"?>
<sst xmlns="http://schemas.openxmlformats.org/spreadsheetml/2006/main" count="1418" uniqueCount="1278">
  <si>
    <t>附表11</t>
  </si>
  <si>
    <r>
      <rPr>
        <sz val="20"/>
        <color rgb="FF000000"/>
        <rFont val="方正大标宋简体"/>
        <charset val="134"/>
      </rPr>
      <t>随县</t>
    </r>
    <r>
      <rPr>
        <sz val="20"/>
        <color rgb="FF000000"/>
        <rFont val="Times New Roman"/>
        <charset val="134"/>
      </rPr>
      <t>2021</t>
    </r>
    <r>
      <rPr>
        <sz val="20"/>
        <color rgb="FF000000"/>
        <rFont val="方正大标宋简体"/>
        <charset val="134"/>
      </rPr>
      <t>年一般公共预算收入明细表</t>
    </r>
  </si>
  <si>
    <r>
      <rPr>
        <sz val="11"/>
        <color indexed="8"/>
        <rFont val="宋体"/>
        <charset val="134"/>
      </rPr>
      <t>单位：万元</t>
    </r>
  </si>
  <si>
    <t>科目编码</t>
  </si>
  <si>
    <t>科目名称</t>
  </si>
  <si>
    <t>预算数</t>
  </si>
  <si>
    <t>一、地方一般公共预算收入</t>
  </si>
  <si>
    <t>  （一）税收收入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</si>
  <si>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</si>
  <si>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</si>
  <si>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</si>
  <si>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</si>
  <si>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</si>
  <si>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</si>
  <si>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</si>
  <si>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</si>
  <si>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</si>
  <si>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</si>
  <si>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</si>
  <si>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</si>
  <si>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</si>
  <si>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环境保护税</t>
  </si>
  <si>
    <t>     其他税收收入</t>
  </si>
  <si>
    <t>  （二）非税收入</t>
  </si>
  <si>
    <t>     专项收入</t>
  </si>
  <si>
    <t>     行政事业性收费收入</t>
  </si>
  <si>
    <t>     罚没收入</t>
  </si>
  <si>
    <t>     国有资本经营收入</t>
  </si>
  <si>
    <t>     国有资源（资产）有偿使用收入</t>
  </si>
  <si>
    <t>     捐赠收入</t>
  </si>
  <si>
    <t>     政府住房基金收入</t>
  </si>
  <si>
    <t>     其他收入</t>
  </si>
  <si>
    <t>二、转移性收入</t>
  </si>
  <si>
    <t>  （一）返还性收入</t>
  </si>
  <si>
    <t xml:space="preserve">  其它返还性收入</t>
  </si>
  <si>
    <t>  （二）一般性转移支付收入</t>
  </si>
  <si>
    <t xml:space="preserve">    体制补助收入</t>
  </si>
  <si>
    <t>    均衡性转移支付收入</t>
  </si>
  <si>
    <t>    县级基本财力保障机制奖补资金收入</t>
  </si>
  <si>
    <t>    结算补助收入</t>
  </si>
  <si>
    <t xml:space="preserve">    企事业单位划转补助收入</t>
  </si>
  <si>
    <t>    基层公检法司转移支付收入</t>
  </si>
  <si>
    <t>    城乡义务教育转移支付收入</t>
  </si>
  <si>
    <t>    基本养老金转移支付收入</t>
  </si>
  <si>
    <t>    产粮大县奖励资金收入</t>
  </si>
  <si>
    <t>    重点生态功能区转移支付收入</t>
  </si>
  <si>
    <t>    固定数额补助收入</t>
  </si>
  <si>
    <t xml:space="preserve">    革命老区转移支付收入</t>
  </si>
  <si>
    <t xml:space="preserve">1100229  </t>
  </si>
  <si>
    <t xml:space="preserve">  民族地区转移支付收入</t>
  </si>
  <si>
    <t xml:space="preserve">    贫困地区转移支付收入</t>
  </si>
  <si>
    <t>    一般公共服务共同财政事权转移支付收入</t>
  </si>
  <si>
    <t xml:space="preserve">    外交共同财政事权转移支付收入</t>
  </si>
  <si>
    <t xml:space="preserve">    国防支出共同财政事权转移支付收入</t>
  </si>
  <si>
    <t>    公共安全共同财政事权转移支付收入</t>
  </si>
  <si>
    <t>    教育共同财政事权转移支付收入</t>
  </si>
  <si>
    <t>    科学技术共同财政事权转移支付收入</t>
  </si>
  <si>
    <t>    文化旅游体育与传媒共同财政事权转移支付收入</t>
  </si>
  <si>
    <t>    社会保障和就业共同财政事权转移支付收入</t>
  </si>
  <si>
    <t>    卫生健康共同财政事权转移支付收入</t>
  </si>
  <si>
    <t>    节能环保 共同财政事权转移支付收入</t>
  </si>
  <si>
    <t>    城乡社区共同财政事权转移支付收入</t>
  </si>
  <si>
    <t>    农林水 共同财政事权转移支付收入</t>
  </si>
  <si>
    <t>    交通运输 共同财政事权转移支付收入</t>
  </si>
  <si>
    <t>    资源勘探工业信息等共同财政事权转移支付收入</t>
  </si>
  <si>
    <t>    商业服务业等 共同财政事权转移支付收入</t>
  </si>
  <si>
    <t>    金融共同财政事权转移支付收入</t>
  </si>
  <si>
    <t>    自然资源海洋气象等共同财政事权转移支付收入</t>
  </si>
  <si>
    <t>    住房保障共同财政事权转移支付收入</t>
  </si>
  <si>
    <t>    粮油物资储备共同财政事权转移支付收入</t>
  </si>
  <si>
    <t xml:space="preserve">    灾害防治及应急管理共同财政事权转移支付收入</t>
  </si>
  <si>
    <t>    其他共同财政事权转移支付收入</t>
  </si>
  <si>
    <t xml:space="preserve">    其他一般性转移支付收入</t>
  </si>
  <si>
    <t>  （三）专项转移支付收入</t>
  </si>
  <si>
    <t>    一般公共服务 </t>
  </si>
  <si>
    <t xml:space="preserve">    外交</t>
  </si>
  <si>
    <t xml:space="preserve">    国防支出</t>
  </si>
  <si>
    <t>    公共安全</t>
  </si>
  <si>
    <t>    教育</t>
  </si>
  <si>
    <t>    科学技术</t>
  </si>
  <si>
    <t>    文化旅游体育与传媒</t>
  </si>
  <si>
    <t>    社会保障和就业</t>
  </si>
  <si>
    <t>    卫生健康</t>
  </si>
  <si>
    <t>    节能环保 </t>
  </si>
  <si>
    <t>    城乡社区</t>
  </si>
  <si>
    <t>    农林水 </t>
  </si>
  <si>
    <t>    交通运输 </t>
  </si>
  <si>
    <t>    资源勘探工业信息等</t>
  </si>
  <si>
    <t>    商业服务业等 </t>
  </si>
  <si>
    <t>    金融</t>
  </si>
  <si>
    <t>    自然资源海洋气象等</t>
  </si>
  <si>
    <t>    住房保障</t>
  </si>
  <si>
    <t>    粮油物资储备</t>
  </si>
  <si>
    <t xml:space="preserve">  灾害防治及应急管理</t>
  </si>
  <si>
    <t>    其他收入</t>
  </si>
  <si>
    <t>  （四）下级上解收入</t>
  </si>
  <si>
    <t>    体制上解收入</t>
  </si>
  <si>
    <t>    专项上解收入</t>
  </si>
  <si>
    <t>  （五）上年结转收入</t>
  </si>
  <si>
    <t>    上年专项结转</t>
  </si>
  <si>
    <t>  （六）调入资金</t>
  </si>
  <si>
    <t xml:space="preserve">   调入一般公共预算资金</t>
  </si>
  <si>
    <t xml:space="preserve">          从政府性基金预算调入一般公共预算资金</t>
  </si>
  <si>
    <t xml:space="preserve">          从国有资本经营预算调入一般公共预算资金</t>
  </si>
  <si>
    <t xml:space="preserve">          从抗疫特别国债调入一般公共预算资金</t>
  </si>
  <si>
    <t xml:space="preserve">          从其他资金调入一般公共预算资金</t>
  </si>
  <si>
    <t xml:space="preserve"> （七）债务转贷收入</t>
  </si>
  <si>
    <t>    地方政府一般债务转贷收入</t>
  </si>
  <si>
    <t>        地方政府一般债券转贷收入</t>
  </si>
  <si>
    <t xml:space="preserve">              新增债券</t>
  </si>
  <si>
    <t xml:space="preserve">              再融资债券</t>
  </si>
  <si>
    <t>        地方政府向国际组织借款转贷收入</t>
  </si>
  <si>
    <t>（八）动用预算稳定调节基金</t>
  </si>
  <si>
    <t>收    入    合    计</t>
  </si>
  <si>
    <t>2021年公共财政预算支出计划表（按预算单位划分）</t>
  </si>
  <si>
    <t>单位：万元</t>
  </si>
  <si>
    <t>单位名称</t>
  </si>
  <si>
    <t>合计</t>
  </si>
  <si>
    <t>一、财政拨款(补助)安排支出</t>
  </si>
  <si>
    <t>二、非税收入安排支出</t>
  </si>
  <si>
    <t>三、转移性补助安排支出</t>
  </si>
  <si>
    <t>四、镇级体制补助安排支出</t>
  </si>
  <si>
    <t>小计</t>
  </si>
  <si>
    <t>人员            经费</t>
  </si>
  <si>
    <t>公用                    经费</t>
  </si>
  <si>
    <r>
      <rPr>
        <b/>
        <sz val="10"/>
        <color indexed="8"/>
        <rFont val="宋体"/>
        <charset val="134"/>
      </rPr>
      <t xml:space="preserve">项目             经费    </t>
    </r>
    <r>
      <rPr>
        <sz val="8"/>
        <color indexed="8"/>
        <rFont val="宋体"/>
        <charset val="134"/>
      </rPr>
      <t>（明细附后）</t>
    </r>
  </si>
  <si>
    <t>行政事业性收费列支</t>
  </si>
  <si>
    <t>罚没收入列支</t>
  </si>
  <si>
    <t>国有资源（资产）有偿使用收入列支</t>
  </si>
  <si>
    <t>政府住房基金收入列支</t>
  </si>
  <si>
    <t>合    计</t>
  </si>
  <si>
    <t>中共随县纪律检查委员会、随县监察委员会</t>
  </si>
  <si>
    <t>随县纪检监察宣传教育中心</t>
  </si>
  <si>
    <t>中共随县县委办公室</t>
  </si>
  <si>
    <t>随县专用通信服务中心</t>
  </si>
  <si>
    <t>中共随县县委组织部</t>
  </si>
  <si>
    <t>随县农村党员干部现代远程教育办公室</t>
  </si>
  <si>
    <t>随县县委组织部信息中心</t>
  </si>
  <si>
    <t>随县离退休干部管理服务中心</t>
  </si>
  <si>
    <t>随县离休</t>
  </si>
  <si>
    <t>中共随县县委统一战线工作部</t>
  </si>
  <si>
    <t>随县民族宗教事务管理局</t>
  </si>
  <si>
    <t>中共随县县委政法委员会</t>
  </si>
  <si>
    <t>中共随县县委政策研究室</t>
  </si>
  <si>
    <t>中共随县县委机构编制委员会办公室</t>
  </si>
  <si>
    <t>随县机构编制信息中心</t>
  </si>
  <si>
    <t>中共随县县委直属机关工作委员会</t>
  </si>
  <si>
    <t>中共随县县委巡察工作领导小组办公室</t>
  </si>
  <si>
    <t>随县信访局</t>
  </si>
  <si>
    <t>随县群众信访接待服务中心</t>
  </si>
  <si>
    <t>随县人民政府办公室</t>
  </si>
  <si>
    <t>随县电子政务信息中心</t>
  </si>
  <si>
    <t>随县金融服务中心</t>
  </si>
  <si>
    <t>随县人大常委会办公室</t>
  </si>
  <si>
    <t>随县政协委员会办公室</t>
  </si>
  <si>
    <t>中国共产主义青年团随县委员会</t>
  </si>
  <si>
    <t>随县妇女联合会</t>
  </si>
  <si>
    <t>随县工商业联合会</t>
  </si>
  <si>
    <t>随县机关事务服务中心</t>
  </si>
  <si>
    <t>机关综合执法应急用车保障中心</t>
  </si>
  <si>
    <t>随县招商服务中心</t>
  </si>
  <si>
    <t>随县公共资源交易中心</t>
  </si>
  <si>
    <t>随县公安局</t>
  </si>
  <si>
    <t>随县司法局</t>
  </si>
  <si>
    <t>随县法律援助中心</t>
  </si>
  <si>
    <t>随县财政局</t>
  </si>
  <si>
    <t>随县会计局</t>
  </si>
  <si>
    <t>随县非税收入管理局</t>
  </si>
  <si>
    <t>随县农村财政管理局</t>
  </si>
  <si>
    <t>随县财政国库集中收付中心</t>
  </si>
  <si>
    <t>随县行政事业单位资产收益征管办公室</t>
  </si>
  <si>
    <t>随州市桐柏山太白顶风景名胜区财政所</t>
  </si>
  <si>
    <t>随县财政局经济开发区财政分局</t>
  </si>
  <si>
    <t>随县高城镇财政所</t>
  </si>
  <si>
    <t>随县殷店镇财政所</t>
  </si>
  <si>
    <t>随县草店镇财政所</t>
  </si>
  <si>
    <t>随县小林镇财政所</t>
  </si>
  <si>
    <t>随县淮河镇财政所</t>
  </si>
  <si>
    <t>随县万和镇财政所</t>
  </si>
  <si>
    <t>随县吴山镇财政所</t>
  </si>
  <si>
    <t>随县唐县镇财政所</t>
  </si>
  <si>
    <t>随县尚市镇财政所</t>
  </si>
  <si>
    <t>随县厉山镇财政所</t>
  </si>
  <si>
    <t>随县新街镇财政所</t>
  </si>
  <si>
    <t>随县安居镇财政所</t>
  </si>
  <si>
    <t>随县环潭镇财政所</t>
  </si>
  <si>
    <t>随县洪山镇财政所</t>
  </si>
  <si>
    <t>随县三里岗镇财政所</t>
  </si>
  <si>
    <t>随县柳林镇财政所</t>
  </si>
  <si>
    <t>随县均川镇财政所</t>
  </si>
  <si>
    <t>随县万福店办事处财政所</t>
  </si>
  <si>
    <t>随县审计局</t>
  </si>
  <si>
    <t>随县经济责任审计局</t>
  </si>
  <si>
    <t>随县政府投资审计中心</t>
  </si>
  <si>
    <t>随县计算机审计信息中心</t>
  </si>
  <si>
    <t>随县市场监督管理局</t>
  </si>
  <si>
    <t>随县统计局</t>
  </si>
  <si>
    <t>随县统计局普查中心</t>
  </si>
  <si>
    <t>随县地方调查队</t>
  </si>
  <si>
    <t>随县政务服务和大数据管理局</t>
  </si>
  <si>
    <t>随县城市开发投资公司</t>
  </si>
  <si>
    <t>随县经济开发区管理委员会</t>
  </si>
  <si>
    <t>随县厉山镇人民政府</t>
  </si>
  <si>
    <t>随县厉山镇退役军人服务站</t>
  </si>
  <si>
    <t>随县高城镇人民政府</t>
  </si>
  <si>
    <t>随县高城镇退役军人服务站</t>
  </si>
  <si>
    <t>随县殷店镇人民政府</t>
  </si>
  <si>
    <t>随县殷店镇退役军人服务站</t>
  </si>
  <si>
    <t>随县草店镇人民政府</t>
  </si>
  <si>
    <t>随县草店镇退役军人服务站</t>
  </si>
  <si>
    <t>随县小林镇人民政府</t>
  </si>
  <si>
    <t>随县小林镇退役军人服务站</t>
  </si>
  <si>
    <t>随县淮河镇人民政府</t>
  </si>
  <si>
    <t>随县淮河镇退役军人服务站</t>
  </si>
  <si>
    <t>随县万和镇人民政府</t>
  </si>
  <si>
    <t>随县万和镇退役军人服务站</t>
  </si>
  <si>
    <t>随县吴山镇人民政府</t>
  </si>
  <si>
    <t>随县吴山镇退役军人服务站</t>
  </si>
  <si>
    <t>随县唐县镇人民政府</t>
  </si>
  <si>
    <t>随县唐县镇退役军人服务站</t>
  </si>
  <si>
    <t>随县尚市镇人民政府</t>
  </si>
  <si>
    <t>随县尚市镇退役军人服务站</t>
  </si>
  <si>
    <t>随县安居镇人民政府</t>
  </si>
  <si>
    <t>随县安居镇退役军人服务站</t>
  </si>
  <si>
    <t>随县新街镇人民政府</t>
  </si>
  <si>
    <t>随县新街镇退役军人服务站</t>
  </si>
  <si>
    <t>随县环潭镇人民政府</t>
  </si>
  <si>
    <t>随县澴潭镇退役军人服务站</t>
  </si>
  <si>
    <t>随县洪山镇人民政府</t>
  </si>
  <si>
    <t>随县洪山镇退役军人服务站</t>
  </si>
  <si>
    <t>随县洪山镇综合行政执法局</t>
  </si>
  <si>
    <t>随县三里岗镇人民政府</t>
  </si>
  <si>
    <t>随县三里岗镇退役军人服务站</t>
  </si>
  <si>
    <t>随县柳林镇人民政府</t>
  </si>
  <si>
    <t>随县柳林镇退役军人服务站</t>
  </si>
  <si>
    <t>随县均川镇人民政府</t>
  </si>
  <si>
    <t>随县均川镇退役军人服务站</t>
  </si>
  <si>
    <t>湖北省国营万福店农场</t>
  </si>
  <si>
    <t>随县万福店农场退役军人服务站</t>
  </si>
  <si>
    <t>随州炎帝故里风景名胜区管理委员会</t>
  </si>
  <si>
    <t>随州市桐柏山太白顶风景名胜区管理委员会</t>
  </si>
  <si>
    <t>随县总工会</t>
  </si>
  <si>
    <t>随县发展和改革局</t>
  </si>
  <si>
    <t>随县节能监察中心</t>
  </si>
  <si>
    <t>随县价格认证中心</t>
  </si>
  <si>
    <t>随县住房和城乡建设局</t>
  </si>
  <si>
    <t>随县房产管理局</t>
  </si>
  <si>
    <t>随县住房保障服务中心</t>
  </si>
  <si>
    <t>随县建设工程质量和安全监督站</t>
  </si>
  <si>
    <t>随县建筑市场管理站</t>
  </si>
  <si>
    <t>随县城建档案馆</t>
  </si>
  <si>
    <t>随县墙体材料革新与建筑节能管理办公室</t>
  </si>
  <si>
    <t>随县住房和城乡建设局经济开发区分局</t>
  </si>
  <si>
    <t>随县交通运输局</t>
  </si>
  <si>
    <t>随县公路管理局</t>
  </si>
  <si>
    <t>随县道路运输管理局</t>
  </si>
  <si>
    <t>随县地方海事处</t>
  </si>
  <si>
    <t>随县交通工程质量监督站</t>
  </si>
  <si>
    <t>随县农村公路管理局</t>
  </si>
  <si>
    <t>随县应急管理局</t>
  </si>
  <si>
    <t>随县安全生产监察大队</t>
  </si>
  <si>
    <t>随县应急物资储备中心</t>
  </si>
  <si>
    <t>随县城市管理执法局</t>
  </si>
  <si>
    <t>随县风景园林管理局</t>
  </si>
  <si>
    <t>随县市政管理处</t>
  </si>
  <si>
    <t>中共随县县委宣传部</t>
  </si>
  <si>
    <t>随县科学技术协会</t>
  </si>
  <si>
    <t>中共随县县委党校</t>
  </si>
  <si>
    <t>随县融媒体中心</t>
  </si>
  <si>
    <t>随县档案馆</t>
  </si>
  <si>
    <t>随县教育局</t>
  </si>
  <si>
    <t>随县学生资助管理中心</t>
  </si>
  <si>
    <t>随县教研室</t>
  </si>
  <si>
    <t>随县第一高级中学</t>
  </si>
  <si>
    <t>随县第二高级中学</t>
  </si>
  <si>
    <t>随县电教站</t>
  </si>
  <si>
    <t>随县中小学教师继续教育中心</t>
  </si>
  <si>
    <t>随县招生考试办公室</t>
  </si>
  <si>
    <t>随县学校后勤保障管理办公室</t>
  </si>
  <si>
    <t>随县炎帝学校</t>
  </si>
  <si>
    <t>随县高城镇中心学校</t>
  </si>
  <si>
    <t>随县殷店镇中心学校</t>
  </si>
  <si>
    <t>随县草店镇中心学校</t>
  </si>
  <si>
    <t>随县小林镇中心学校</t>
  </si>
  <si>
    <t>随县淮河镇中心学校</t>
  </si>
  <si>
    <t>随县万和镇中心学校</t>
  </si>
  <si>
    <t>随县吴山镇中心学校</t>
  </si>
  <si>
    <t>随县唐县镇中心学校</t>
  </si>
  <si>
    <t>随县尚市镇中心学校</t>
  </si>
  <si>
    <t>随县厉山镇中心学校</t>
  </si>
  <si>
    <t>随县新街镇中心学校</t>
  </si>
  <si>
    <t>随县安居镇中心学校</t>
  </si>
  <si>
    <t>随县环潭镇中心学校</t>
  </si>
  <si>
    <t>随县洪山镇中心学校</t>
  </si>
  <si>
    <t>随县三里岗镇中心学校</t>
  </si>
  <si>
    <t>随县柳林镇中心学校</t>
  </si>
  <si>
    <t>随县均川镇中心学校</t>
  </si>
  <si>
    <t>随县万福农场中心学校</t>
  </si>
  <si>
    <t>随县特殊教育学校</t>
  </si>
  <si>
    <t>随县博爱特校</t>
  </si>
  <si>
    <t>退养民师</t>
  </si>
  <si>
    <t>随县科学技术和经济信息化局</t>
  </si>
  <si>
    <t>随县经济综合执法大队</t>
  </si>
  <si>
    <t>随县文化和旅游局</t>
  </si>
  <si>
    <t>随县图书馆</t>
  </si>
  <si>
    <t>随县文化馆</t>
  </si>
  <si>
    <t>随县文化市场综合执法大队</t>
  </si>
  <si>
    <t>随县博物馆</t>
  </si>
  <si>
    <t>随县文物保护中心</t>
  </si>
  <si>
    <t>随县残疾人联合会</t>
  </si>
  <si>
    <t>随县残疾人就业服务所</t>
  </si>
  <si>
    <t>随县民政局</t>
  </si>
  <si>
    <t>随县社会福利院</t>
  </si>
  <si>
    <t>随县最低生活保障管理办公室</t>
  </si>
  <si>
    <t>随县城市流浪乞讨人员救助管理站</t>
  </si>
  <si>
    <t>随县民政局婚姻登记处</t>
  </si>
  <si>
    <t>随县殡仪馆</t>
  </si>
  <si>
    <t>随县民政执法大队</t>
  </si>
  <si>
    <t>随县人力资源和社会保障局</t>
  </si>
  <si>
    <t>随县劳动保障监察局</t>
  </si>
  <si>
    <t>随县劳动就业管理局</t>
  </si>
  <si>
    <t>随县社会养老保险局</t>
  </si>
  <si>
    <t>随县城乡居民社会养老保险局</t>
  </si>
  <si>
    <t>随县劳动人事争议仲裁院</t>
  </si>
  <si>
    <t>随县人才交流服务中心</t>
  </si>
  <si>
    <t>随县职业技能鉴定中心</t>
  </si>
  <si>
    <t>随县人力资源和社会保障信息中心</t>
  </si>
  <si>
    <t>随县高城镇人力资源和社会保障服务中心</t>
  </si>
  <si>
    <t>随县殷店镇人力资源和社会保障服务中心</t>
  </si>
  <si>
    <t>随县草店镇人力资源和社会保障服务中心</t>
  </si>
  <si>
    <t>随县小林镇人力资源和社会保障服务中心</t>
  </si>
  <si>
    <t>随县淮河镇人力资源和社会保障服务中心</t>
  </si>
  <si>
    <t>随县万和镇人力资源和社会保障服务中心</t>
  </si>
  <si>
    <t>随县吴山镇人力资源和社会保障服务中心</t>
  </si>
  <si>
    <t>随县唐县镇人力资源和社会保障服务中心</t>
  </si>
  <si>
    <t>随县尚市镇人力资源和社会保障服务中心</t>
  </si>
  <si>
    <t>随县厉山镇人力资源和社会保障服务中心</t>
  </si>
  <si>
    <t>随县新街镇人力资源和社会保障服务中心</t>
  </si>
  <si>
    <t>随县安居镇人力资源和社会保障服务中心</t>
  </si>
  <si>
    <t>随县环潭镇人力资源和社会保障服务中心</t>
  </si>
  <si>
    <t>随县洪山镇人力资源和社会保障服务中心</t>
  </si>
  <si>
    <t>随县三里岗镇人力资源和社会保障服务中心</t>
  </si>
  <si>
    <t>随县柳林镇人力资源和社会保障服务中心</t>
  </si>
  <si>
    <t>随县均川镇人力资源和社会保障服务中心</t>
  </si>
  <si>
    <t>随县万福店农场人力资源和社会保障服务中心</t>
  </si>
  <si>
    <t>随县卫生健康局</t>
  </si>
  <si>
    <t>随县高城镇卫生院</t>
  </si>
  <si>
    <t>随县殷店镇中心卫生院</t>
  </si>
  <si>
    <t>随县草店镇卫生院</t>
  </si>
  <si>
    <t>随县小林镇卫生院</t>
  </si>
  <si>
    <t>随县淮河镇卫生院</t>
  </si>
  <si>
    <t>随县万和镇中心卫生院</t>
  </si>
  <si>
    <t>随县吴山镇卫生院</t>
  </si>
  <si>
    <t>随县唐县镇中心卫生院</t>
  </si>
  <si>
    <t>随县尚市镇卫生院</t>
  </si>
  <si>
    <t>随县新街镇卫生院</t>
  </si>
  <si>
    <t>随县安居镇卫生院</t>
  </si>
  <si>
    <t>随县环潭镇卫生院</t>
  </si>
  <si>
    <t>随县三里岗镇中心卫生院</t>
  </si>
  <si>
    <t>随县柳林镇卫生院</t>
  </si>
  <si>
    <t>随县均川镇卫生院</t>
  </si>
  <si>
    <t>随县万福店办事处卫生院</t>
  </si>
  <si>
    <t>随县疾病预防控制中心</t>
  </si>
  <si>
    <t>随县卫生计生监督执法局</t>
  </si>
  <si>
    <t>随县流动人口计划生育管理站</t>
  </si>
  <si>
    <t>随县妇幼保健计划生育服务中心</t>
  </si>
  <si>
    <t>随县厉山镇卫生院</t>
  </si>
  <si>
    <t>随县洪山镇卫生院</t>
  </si>
  <si>
    <t>随县洪山双河卫生院</t>
  </si>
  <si>
    <t>随县退役军人事务局</t>
  </si>
  <si>
    <t>随县退役军人服务中心</t>
  </si>
  <si>
    <t>随县民兵训练保障中心</t>
  </si>
  <si>
    <t>随县医疗保障局</t>
  </si>
  <si>
    <t>随县医疗保障服务中心</t>
  </si>
  <si>
    <t>随县医疗保障基金核查中心</t>
  </si>
  <si>
    <t>随县封江口国家湿地公园管理处</t>
  </si>
  <si>
    <t>随县自然资源和规划局</t>
  </si>
  <si>
    <t>随县国土资源局高城国土资源所</t>
  </si>
  <si>
    <t>随县国土资源局殷店国土资源所</t>
  </si>
  <si>
    <t>随县国土资源局草店国土资源所</t>
  </si>
  <si>
    <t>随县国土资源局小林国土资源所</t>
  </si>
  <si>
    <t>随县国土资源局淮河国土资源所</t>
  </si>
  <si>
    <t>随县国土资源局万和国土资源所</t>
  </si>
  <si>
    <t>随县国土资源局唐县国土资源所</t>
  </si>
  <si>
    <t>随县国土资源局吴山国土资源所</t>
  </si>
  <si>
    <t>随县国土资源局尚市国土资源所</t>
  </si>
  <si>
    <t>随县国土资源局厉山国土资源所</t>
  </si>
  <si>
    <t>随县国土资源局新街国土资源所</t>
  </si>
  <si>
    <t>随县国土资源局安居国土资源所</t>
  </si>
  <si>
    <t>随县国土资源局环潭国土资源所</t>
  </si>
  <si>
    <t>随县国土资源局洪山国土资源所</t>
  </si>
  <si>
    <t>随县国土资源局三里岗国土资源所</t>
  </si>
  <si>
    <t>随县国土资源局柳林国土资源所</t>
  </si>
  <si>
    <t>随县国土资源局均川国土资源所</t>
  </si>
  <si>
    <t>随县国土资源局万福店国土资源所</t>
  </si>
  <si>
    <t>随县国土勘测规划院</t>
  </si>
  <si>
    <t>随县国土整治办公室</t>
  </si>
  <si>
    <t>随县土地收购储备供应中心</t>
  </si>
  <si>
    <t>随县矿产品资源补偿费征管站</t>
  </si>
  <si>
    <t>随县国土资源信息管理中心</t>
  </si>
  <si>
    <t>随县国土资源交易中心</t>
  </si>
  <si>
    <t>随县国土资源执法监察局</t>
  </si>
  <si>
    <t>随县不动产登记中心</t>
  </si>
  <si>
    <t>随县国土资源局桐柏山太白顶风景名胜区国土资源所</t>
  </si>
  <si>
    <t>随县国土资源局经济开发区分局</t>
  </si>
  <si>
    <t>随县林业调查规划设计队</t>
  </si>
  <si>
    <t>随县林权管理服务中心</t>
  </si>
  <si>
    <t>随县规划勘测设计研究院</t>
  </si>
  <si>
    <t>随县林业局</t>
  </si>
  <si>
    <t>随县林业局高城林业管理站</t>
  </si>
  <si>
    <t>随县林业局殷店林业管理站</t>
  </si>
  <si>
    <t>随县林业局草店林业管理站</t>
  </si>
  <si>
    <t>随县林业局小林林业管理站</t>
  </si>
  <si>
    <t>随县林业局淮河林业管理站</t>
  </si>
  <si>
    <t>随县林业局万和林业管理站</t>
  </si>
  <si>
    <t>随县林业局吴山林业管理站</t>
  </si>
  <si>
    <t>随县林业局唐县镇林业管理站</t>
  </si>
  <si>
    <t>随县林业局尚市林业管理站</t>
  </si>
  <si>
    <t>随县林业局厉山林业管理站</t>
  </si>
  <si>
    <t>随县林业局新街林业管理站</t>
  </si>
  <si>
    <t>随县林业局安居林业管理站</t>
  </si>
  <si>
    <t>随县林业局环潭林业管理站</t>
  </si>
  <si>
    <t>随县林业局洪山林业管理站</t>
  </si>
  <si>
    <t>随县林业局三里岗林业管理站</t>
  </si>
  <si>
    <t>随县林业局柳林林业管理站</t>
  </si>
  <si>
    <t>随县林业局均川林业管理站</t>
  </si>
  <si>
    <t>随县林业局万福店林业管理站</t>
  </si>
  <si>
    <t>随县森林病虫害防治检疫站</t>
  </si>
  <si>
    <t>随县林业技术推广站</t>
  </si>
  <si>
    <t>随县国有七尖峰林场</t>
  </si>
  <si>
    <t>随县林业局桐柏山太白顶风景名胜区林业管理站</t>
  </si>
  <si>
    <t>随县森林公安局</t>
  </si>
  <si>
    <t>随县生态环境分局</t>
  </si>
  <si>
    <t>随县环境执法监察大队</t>
  </si>
  <si>
    <t>随县环境保护监测站</t>
  </si>
  <si>
    <t>随县供销合作社联合社</t>
  </si>
  <si>
    <t>随县产业发展服务中心</t>
  </si>
  <si>
    <t>随县石材产业管理办公室</t>
  </si>
  <si>
    <t>随县吴山镇综合行政执法大队</t>
  </si>
  <si>
    <t>随县万和镇综合行政执法大队</t>
  </si>
  <si>
    <t>随县人民政府扶贫开发办公室</t>
  </si>
  <si>
    <t>随县公共检验检测中心</t>
  </si>
  <si>
    <t>随县农业农村局</t>
  </si>
  <si>
    <t>随县种子管理局</t>
  </si>
  <si>
    <t>随县农业技术推广站</t>
  </si>
  <si>
    <t>随县农业科学研究所</t>
  </si>
  <si>
    <t>随县畜牧技术推广站</t>
  </si>
  <si>
    <t>随县农机安全监理站</t>
  </si>
  <si>
    <t>随县动物疫病预防控制中心</t>
  </si>
  <si>
    <t>随县植物保护站</t>
  </si>
  <si>
    <t>随县渔政监督管理站</t>
  </si>
  <si>
    <t>随县动物卫生监督所</t>
  </si>
  <si>
    <t>随县生态能源监督管理站</t>
  </si>
  <si>
    <t>随县基层动物防疫监督管理站</t>
  </si>
  <si>
    <t>随县农村经济经营服务中心</t>
  </si>
  <si>
    <t>随县吴山种菜牛场</t>
  </si>
  <si>
    <t>随县农田建设服务中心</t>
  </si>
  <si>
    <t>随县水利和湖泊局</t>
  </si>
  <si>
    <t>随县水利水电建筑工程处</t>
  </si>
  <si>
    <t>随县水政监察大队</t>
  </si>
  <si>
    <t>随县水土保持监督站</t>
  </si>
  <si>
    <t>随县天河口水库管理处</t>
  </si>
  <si>
    <t>随县吴山水系管理处</t>
  </si>
  <si>
    <t>随县黑屋湾水库管理处</t>
  </si>
  <si>
    <t>随县封江水系管理处</t>
  </si>
  <si>
    <t>随县大洪山水库管理处</t>
  </si>
  <si>
    <t>随县环潭水库管理处</t>
  </si>
  <si>
    <t>随县游河水库管理处</t>
  </si>
  <si>
    <t>随县双河水库管理处</t>
  </si>
  <si>
    <t>随县永民河水库管理处</t>
  </si>
  <si>
    <t>随县花鹿沟水库管理处</t>
  </si>
  <si>
    <t>随县龙脉水库管理处</t>
  </si>
  <si>
    <t>随县新峰水库管理处</t>
  </si>
  <si>
    <t>随县罗河水库管理处</t>
  </si>
  <si>
    <t>随县青林水库管理处</t>
  </si>
  <si>
    <t>随县黑龙口水库管理处</t>
  </si>
  <si>
    <t>随县水利工程白蚁防治站</t>
  </si>
  <si>
    <t>随县堤防管理处</t>
  </si>
  <si>
    <t>随县水利水电工程质量监督站</t>
  </si>
  <si>
    <t>预留人员经费</t>
  </si>
  <si>
    <t>预留职业年金</t>
  </si>
  <si>
    <t>不可预见费（其他支出）</t>
  </si>
  <si>
    <t>随县2021年一般公共预算支出明细表（按功能分类划分）</t>
  </si>
  <si>
    <t>一般公共预算支出合计</t>
  </si>
  <si>
    <t xml:space="preserve">  一般公共服务支出</t>
  </si>
  <si>
    <t xml:space="preserve">    人大事务</t>
  </si>
  <si>
    <t xml:space="preserve">      行政运行</t>
  </si>
  <si>
    <t xml:space="preserve">      一般行政管理事务</t>
  </si>
  <si>
    <t xml:space="preserve">      人大监督</t>
  </si>
  <si>
    <t xml:space="preserve">      人大代表履职能力提升</t>
  </si>
  <si>
    <t xml:space="preserve">      代表工作</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</si>
  <si>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</si>
  <si>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</si>
  <si>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</si>
  <si>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</si>
  <si>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</si>
  <si>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</si>
  <si>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专项业务活动</t>
  </si>
  <si>
    <t xml:space="preserve">      信访事务</t>
  </si>
  <si>
    <t xml:space="preserve">      事业运行</t>
  </si>
  <si>
    <t xml:space="preserve">      其他政府办公厅(室)及相关机构事务支出</t>
  </si>
  <si>
    <t xml:space="preserve">    发展与改革事务</t>
  </si>
  <si>
    <t xml:space="preserve">    统计信息事务</t>
  </si>
  <si>
    <t xml:space="preserve">      专项统计业务</t>
  </si>
  <si>
    <t xml:space="preserve">      统计管理</t>
  </si>
  <si>
    <t xml:space="preserve">      专项普查活动</t>
  </si>
  <si>
    <t xml:space="preserve">      统计抽样调查</t>
  </si>
  <si>
    <t xml:space="preserve">    财政事务</t>
  </si>
  <si>
    <t xml:space="preserve">      预算改革业务</t>
  </si>
  <si>
    <t xml:space="preserve">      财政国库业务</t>
  </si>
  <si>
    <t xml:space="preserve">      信息化建设</t>
  </si>
  <si>
    <t xml:space="preserve">      其他财政事务支出</t>
  </si>
  <si>
    <t xml:space="preserve">    税收事务</t>
  </si>
  <si>
    <t xml:space="preserve">      其他税收事务支出</t>
  </si>
  <si>
    <t xml:space="preserve">    审计事务</t>
  </si>
  <si>
    <t xml:space="preserve">      其他审计事务支出</t>
  </si>
  <si>
    <t xml:space="preserve">    人力资源事务</t>
  </si>
  <si>
    <t xml:space="preserve">      其他人力资源事务支出</t>
  </si>
  <si>
    <t xml:space="preserve">    纪检监察事务</t>
  </si>
  <si>
    <t xml:space="preserve">      大案要案查处</t>
  </si>
  <si>
    <t xml:space="preserve">      巡视工作</t>
  </si>
  <si>
    <t xml:space="preserve">      其他纪检监察事务支出</t>
  </si>
  <si>
    <t xml:space="preserve">    民族事务</t>
  </si>
  <si>
    <t xml:space="preserve">      民族工作专项</t>
  </si>
  <si>
    <t xml:space="preserve">    档案事务</t>
  </si>
  <si>
    <t xml:space="preserve">      档案馆</t>
  </si>
  <si>
    <t xml:space="preserve">    民主党派及工商联事务</t>
  </si>
  <si>
    <t xml:space="preserve">    群众团体事务</t>
  </si>
  <si>
    <t xml:space="preserve">      其他群众团体事务支出</t>
  </si>
  <si>
    <t xml:space="preserve">    党委办公厅(室)及相关机构事务</t>
  </si>
  <si>
    <t xml:space="preserve">      专项业务</t>
  </si>
  <si>
    <t xml:space="preserve">    组织事务</t>
  </si>
  <si>
    <t xml:space="preserve">      机关服务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</si>
  <si>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</si>
  <si>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</si>
  <si>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</si>
  <si>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</si>
  <si>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</si>
  <si>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</si>
  <si>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</si>
  <si>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其他共产党事务支出</t>
  </si>
  <si>
    <t xml:space="preserve">    市场监督管理事务</t>
  </si>
  <si>
    <t xml:space="preserve">      市场主体管理</t>
  </si>
  <si>
    <t xml:space="preserve">      药品事务</t>
  </si>
  <si>
    <t xml:space="preserve">    其他一般公共服务支出</t>
  </si>
  <si>
    <t xml:space="preserve">      其他一般公共服务支出</t>
  </si>
  <si>
    <t xml:space="preserve">  国防支出</t>
  </si>
  <si>
    <t xml:space="preserve">    现役部队</t>
  </si>
  <si>
    <t xml:space="preserve">      现役部队</t>
  </si>
  <si>
    <t xml:space="preserve">    国防动员</t>
  </si>
  <si>
    <t xml:space="preserve">      兵役征集</t>
  </si>
  <si>
    <t xml:space="preserve">      人民防空</t>
  </si>
  <si>
    <t xml:space="preserve">      民兵</t>
  </si>
  <si>
    <t xml:space="preserve">    其他国防支出</t>
  </si>
  <si>
    <t xml:space="preserve">      其他国防支出</t>
  </si>
  <si>
    <t xml:space="preserve">  公共安全支出</t>
  </si>
  <si>
    <t xml:space="preserve">    武装警察部队</t>
  </si>
  <si>
    <t xml:space="preserve">      武装警察部队</t>
  </si>
  <si>
    <t xml:space="preserve">    公安</t>
  </si>
  <si>
    <t xml:space="preserve">      执法办案</t>
  </si>
  <si>
    <t xml:space="preserve">    司法</t>
  </si>
  <si>
    <t xml:space="preserve">      基层司法业务</t>
  </si>
  <si>
    <t xml:space="preserve">      法律援助</t>
  </si>
  <si>
    <t xml:space="preserve">      社区矫正</t>
  </si>
  <si>
    <t xml:space="preserve">      法制建设</t>
  </si>
  <si>
    <t xml:space="preserve">      其他司法支出</t>
  </si>
  <si>
    <t xml:space="preserve">    其他公共安全支出</t>
  </si>
  <si>
    <t xml:space="preserve">      其他公共安全支出</t>
  </si>
  <si>
    <t xml:space="preserve">  教育支出</t>
  </si>
  <si>
    <t xml:space="preserve">    教育管理事务</t>
  </si>
  <si>
    <t xml:space="preserve">    普通教育</t>
  </si>
  <si>
    <t xml:space="preserve">      学前教育</t>
  </si>
  <si>
    <t xml:space="preserve">      小学教育</t>
  </si>
  <si>
    <t xml:space="preserve">      高中教育</t>
  </si>
  <si>
    <t xml:space="preserve">      其他普通教育支出</t>
  </si>
  <si>
    <t xml:space="preserve">    职业教育</t>
  </si>
  <si>
    <t xml:space="preserve">      中等职业教育</t>
  </si>
  <si>
    <t xml:space="preserve">      高等职业教育</t>
  </si>
  <si>
    <t xml:space="preserve">    特殊教育</t>
  </si>
  <si>
    <t xml:space="preserve">      特殊学校教育</t>
  </si>
  <si>
    <t xml:space="preserve">    其他教育支出</t>
  </si>
  <si>
    <t xml:space="preserve">      其他教育支出</t>
  </si>
  <si>
    <t xml:space="preserve">  科学技术支出</t>
  </si>
  <si>
    <t xml:space="preserve">    科学技术管理事务</t>
  </si>
  <si>
    <t xml:space="preserve">      其他科学技术管理事务支出</t>
  </si>
  <si>
    <t xml:space="preserve">    技术研究与开发</t>
  </si>
  <si>
    <t xml:space="preserve">      其他技术研究与开发支出</t>
  </si>
  <si>
    <t xml:space="preserve">    科技条件与服务</t>
  </si>
  <si>
    <t xml:space="preserve">      技术创新服务体系</t>
  </si>
  <si>
    <t xml:space="preserve">      其他科技条件与服务支出</t>
  </si>
  <si>
    <t xml:space="preserve">    科学技术普及</t>
  </si>
  <si>
    <t xml:space="preserve">      其他科学技术普及支出</t>
  </si>
  <si>
    <t xml:space="preserve">    科技重大项目</t>
  </si>
  <si>
    <t xml:space="preserve">      科技重大专项</t>
  </si>
  <si>
    <t xml:space="preserve">    其他科学技术支出</t>
  </si>
  <si>
    <t xml:space="preserve">      其他科学技术支出</t>
  </si>
  <si>
    <t xml:space="preserve">  文化旅游体育与传媒支出</t>
  </si>
  <si>
    <t xml:space="preserve">    文化和旅游</t>
  </si>
  <si>
    <t xml:space="preserve">      图书馆</t>
  </si>
  <si>
    <t xml:space="preserve">      文化展示及纪念机构</t>
  </si>
  <si>
    <t xml:space="preserve">      文化活动</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</si>
  <si>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</si>
  <si>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</si>
  <si>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</si>
  <si>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</si>
  <si>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</si>
  <si>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</si>
  <si>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体育场馆</t>
  </si>
  <si>
    <t xml:space="preserve">      群众体育</t>
  </si>
  <si>
    <t xml:space="preserve">    新闻出版电影</t>
  </si>
  <si>
    <t xml:space="preserve">      其他新闻出版电影支出</t>
  </si>
  <si>
    <t xml:space="preserve">    其他文化旅游体育与传媒支出</t>
  </si>
  <si>
    <t xml:space="preserve">      文化产业发展专项支出</t>
  </si>
  <si>
    <t xml:space="preserve">      其他文化旅游体育与传媒支出</t>
  </si>
  <si>
    <t xml:space="preserve">  社会保障和就业支出</t>
  </si>
  <si>
    <t xml:space="preserve">    人力资源和社会保障管理事务</t>
  </si>
  <si>
    <t xml:space="preserve">      劳动保障监察</t>
  </si>
  <si>
    <t xml:space="preserve">      就业管理事务</t>
  </si>
  <si>
    <t xml:space="preserve">      社会保险业务管理事务</t>
  </si>
  <si>
    <t xml:space="preserve">      公共就业服务和职业技能鉴定机构</t>
  </si>
  <si>
    <t xml:space="preserve">      劳动人事争议调解仲裁</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</si>
  <si>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</si>
  <si>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</si>
  <si>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</si>
  <si>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</si>
  <si>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</si>
  <si>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</si>
  <si>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机关事业单位基本养老保险缴费支出</t>
  </si>
  <si>
    <t xml:space="preserve">      机关事业单位职业年金缴费支出</t>
  </si>
  <si>
    <t xml:space="preserve">      对机关事业单位基本养老保险基金的补助</t>
  </si>
  <si>
    <t xml:space="preserve">    就业补助</t>
  </si>
  <si>
    <t xml:space="preserve">      公益性岗位补贴</t>
  </si>
  <si>
    <t xml:space="preserve">      职业技能鉴定补贴</t>
  </si>
  <si>
    <t xml:space="preserve">      就业见习补贴</t>
  </si>
  <si>
    <t xml:space="preserve">      其他就业补助支出</t>
  </si>
  <si>
    <t xml:space="preserve">    抚恤</t>
  </si>
  <si>
    <t xml:space="preserve">      死亡抚恤</t>
  </si>
  <si>
    <t xml:space="preserve">      义务兵优待</t>
  </si>
  <si>
    <t xml:space="preserve">      其他优抚支出</t>
  </si>
  <si>
    <t xml:space="preserve">    退役安置</t>
  </si>
  <si>
    <t xml:space="preserve">      退役士兵安置</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</si>
  <si>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</si>
  <si>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</si>
  <si>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</si>
  <si>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</si>
  <si>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</si>
  <si>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</si>
  <si>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社会福利事业单位</t>
  </si>
  <si>
    <t xml:space="preserve">      其他社会福利支出</t>
  </si>
  <si>
    <t xml:space="preserve">    残疾人事业</t>
  </si>
  <si>
    <t xml:space="preserve">      残疾人就业和扶贫</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</si>
  <si>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</si>
  <si>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</si>
  <si>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</si>
  <si>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</si>
  <si>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</si>
  <si>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</si>
  <si>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</si>
  <si>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</si>
  <si>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</si>
  <si>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</si>
  <si>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</si>
  <si>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</si>
  <si>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</si>
  <si>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</si>
  <si>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</si>
  <si>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</si>
  <si>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</si>
  <si>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</si>
  <si>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</si>
  <si>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</si>
  <si>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</si>
  <si>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</si>
  <si>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</si>
  <si>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</si>
  <si>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</si>
  <si>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</si>
  <si>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</si>
  <si>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</si>
  <si>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</si>
  <si>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</si>
  <si>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</si>
  <si>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</si>
  <si>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</si>
  <si>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</si>
  <si>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</si>
  <si>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</si>
  <si>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</si>
  <si>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</si>
  <si>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</si>
  <si>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</si>
  <si>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财政对基本医疗保险基金的补助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</si>
  <si>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</si>
  <si>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</si>
  <si>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</si>
  <si>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</si>
  <si>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</si>
  <si>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</si>
  <si>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</si>
  <si>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医疗保障政策管理</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</si>
  <si>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</si>
  <si>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</si>
  <si>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</si>
  <si>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</si>
  <si>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</si>
  <si>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</si>
  <si>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</si>
  <si>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其他环境保护管理事务支出</t>
  </si>
  <si>
    <t xml:space="preserve">    污染防治</t>
  </si>
  <si>
    <t xml:space="preserve">      水体</t>
  </si>
  <si>
    <t xml:space="preserve">    自然生态保护</t>
  </si>
  <si>
    <t xml:space="preserve">      农村环境保护</t>
  </si>
  <si>
    <t xml:space="preserve">    污染减排</t>
  </si>
  <si>
    <t xml:space="preserve">      生态环境执法监察</t>
  </si>
  <si>
    <t xml:space="preserve">      减排专项支出</t>
  </si>
  <si>
    <t xml:space="preserve">    可再生能源</t>
  </si>
  <si>
    <t xml:space="preserve">      可再生能源</t>
  </si>
  <si>
    <t xml:space="preserve">    能源管理事务</t>
  </si>
  <si>
    <t xml:space="preserve">      能源行业管理</t>
  </si>
  <si>
    <t xml:space="preserve">    其他节能环保支出</t>
  </si>
  <si>
    <t xml:space="preserve">      其他节能环保支出</t>
  </si>
  <si>
    <t xml:space="preserve">  城乡社区支出</t>
  </si>
  <si>
    <t xml:space="preserve">    城乡社区管理事务</t>
  </si>
  <si>
    <t xml:space="preserve">      城管执法</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</si>
  <si>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</si>
  <si>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</si>
  <si>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</si>
  <si>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</si>
  <si>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</si>
  <si>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</si>
  <si>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</si>
  <si>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</si>
  <si>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</si>
  <si>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</si>
  <si>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</si>
  <si>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</si>
  <si>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行业业务管理</t>
  </si>
  <si>
    <t xml:space="preserve">      防灾救灾</t>
  </si>
  <si>
    <t xml:space="preserve">      农业生产发展</t>
  </si>
  <si>
    <t xml:space="preserve">      农村合作经济</t>
  </si>
  <si>
    <t xml:space="preserve">      农村社会事业</t>
  </si>
  <si>
    <t xml:space="preserve">      农业资源保护修复与利用</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</si>
  <si>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</si>
  <si>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</si>
  <si>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</si>
  <si>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</si>
  <si>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</si>
  <si>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</si>
  <si>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</si>
  <si>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</si>
  <si>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贷款贴息</t>
  </si>
  <si>
    <t xml:space="preserve">      林业草原防灾减灾</t>
  </si>
  <si>
    <t xml:space="preserve">      其他林业和草原支出</t>
  </si>
  <si>
    <t xml:space="preserve">    水利</t>
  </si>
  <si>
    <t xml:space="preserve">      水利工程运行与维护</t>
  </si>
  <si>
    <t xml:space="preserve">      水利执法监督</t>
  </si>
  <si>
    <t xml:space="preserve">      水土保持</t>
  </si>
  <si>
    <t xml:space="preserve">      防汛</t>
  </si>
  <si>
    <t xml:space="preserve">      抗旱</t>
  </si>
  <si>
    <t xml:space="preserve">      农村水利</t>
  </si>
  <si>
    <t xml:space="preserve">      农村人畜饮水</t>
  </si>
  <si>
    <t xml:space="preserve">      其他水利支出</t>
  </si>
  <si>
    <t xml:space="preserve">    扶贫</t>
  </si>
  <si>
    <t xml:space="preserve">      农村基础设施建设</t>
  </si>
  <si>
    <t xml:space="preserve">      生产发展</t>
  </si>
  <si>
    <t xml:space="preserve">      扶贫贷款奖补和贴息</t>
  </si>
  <si>
    <t xml:space="preserve">      其他扶贫支出</t>
  </si>
  <si>
    <t xml:space="preserve">    农村综合改革</t>
  </si>
  <si>
    <t xml:space="preserve">      对村级一事一议的补助</t>
  </si>
  <si>
    <t xml:space="preserve">      对村集体经济组织的补助</t>
  </si>
  <si>
    <t xml:space="preserve">      其他农村综合改革支出</t>
  </si>
  <si>
    <t xml:space="preserve">    普惠金融发展支出</t>
  </si>
  <si>
    <t xml:space="preserve">      农业保险保费补贴</t>
  </si>
  <si>
    <t xml:space="preserve">      创业担保贷款贴息</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</si>
  <si>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</si>
  <si>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</si>
  <si>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</si>
  <si>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</si>
  <si>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</si>
  <si>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</si>
  <si>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公路和运输安全</t>
  </si>
  <si>
    <t xml:space="preserve">      公路运输管理</t>
  </si>
  <si>
    <t xml:space="preserve">      取消政府还贷二级公路收费专项支出</t>
  </si>
  <si>
    <t xml:space="preserve">      其他公路水路运输支出</t>
  </si>
  <si>
    <t xml:space="preserve">    成品油价格改革对交通运输的补贴</t>
  </si>
  <si>
    <t xml:space="preserve">      对农村道路客运的补贴</t>
  </si>
  <si>
    <t xml:space="preserve">      成品油价格改革补贴其他支出</t>
  </si>
  <si>
    <t xml:space="preserve">  资源勘探工业信息等支出</t>
  </si>
  <si>
    <t xml:space="preserve">    工业和信息产业监管</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</si>
  <si>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</si>
  <si>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</si>
  <si>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</si>
  <si>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</si>
  <si>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技术改造支出</t>
  </si>
  <si>
    <t xml:space="preserve">      其他资源勘探工业信息等支出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</si>
  <si>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</si>
  <si>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</si>
  <si>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</si>
  <si>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</si>
  <si>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</si>
  <si>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援助其他地区支出</t>
  </si>
  <si>
    <t xml:space="preserve">    一般公共服务</t>
  </si>
  <si>
    <t xml:space="preserve">  自然资源海洋气象等支出</t>
  </si>
  <si>
    <t xml:space="preserve">    自然资源事务</t>
  </si>
  <si>
    <t xml:space="preserve">      自然资源规划及管理</t>
  </si>
  <si>
    <t xml:space="preserve">      其他自然资源事务支出</t>
  </si>
  <si>
    <t xml:space="preserve">    气象事务</t>
  </si>
  <si>
    <t xml:space="preserve">  住房保障支出</t>
  </si>
  <si>
    <t xml:space="preserve">    保障性安居工程支出</t>
  </si>
  <si>
    <t xml:space="preserve">      棚户区改造</t>
  </si>
  <si>
    <t xml:space="preserve">      农村危房改造</t>
  </si>
  <si>
    <t xml:space="preserve">      其他保障性安居工程支出</t>
  </si>
  <si>
    <t xml:space="preserve">    城乡社区住宅</t>
  </si>
  <si>
    <t xml:space="preserve">      其他城乡社区住宅支出</t>
  </si>
  <si>
    <t xml:space="preserve">  粮油物资储备支出</t>
  </si>
  <si>
    <t xml:space="preserve">    粮油事务</t>
  </si>
  <si>
    <t xml:space="preserve">      其他粮油事务支出</t>
  </si>
  <si>
    <t xml:space="preserve">  灾害防治及应急管理支出</t>
  </si>
  <si>
    <t xml:space="preserve">    应急管理事务</t>
  </si>
  <si>
    <t xml:space="preserve">      灾害风险防治</t>
  </si>
  <si>
    <t xml:space="preserve">      安全监管</t>
  </si>
  <si>
    <t xml:space="preserve">      应急救援</t>
  </si>
  <si>
    <t xml:space="preserve">      其他应急管理支出</t>
  </si>
  <si>
    <t xml:space="preserve">    消防事务</t>
  </si>
  <si>
    <t xml:space="preserve">    煤矿安全</t>
  </si>
  <si>
    <t xml:space="preserve">      煤矿安全监察事务</t>
  </si>
  <si>
    <t xml:space="preserve">    自然灾害防治</t>
  </si>
  <si>
    <t xml:space="preserve">      地质灾害防治</t>
  </si>
  <si>
    <t xml:space="preserve">    自然灾害救灾及恢复重建支出</t>
  </si>
  <si>
    <t xml:space="preserve">      中央自然灾害生活补助</t>
  </si>
  <si>
    <t xml:space="preserve">      地方自然灾害生活补助</t>
  </si>
  <si>
    <t xml:space="preserve">      自然灾害灾后重建补助</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</si>
  <si>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</si>
  <si>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</si>
  <si>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</si>
  <si>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</si>
  <si>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</si>
  <si>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</si>
  <si>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</si>
  <si>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</si>
  <si>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2021年一般公共预算基本支出表</t>
  </si>
  <si>
    <t>支出经济分类</t>
  </si>
  <si>
    <t>其中</t>
  </si>
  <si>
    <t>人员经费</t>
  </si>
  <si>
    <t>日常公用经费</t>
  </si>
  <si>
    <t>工资福利支出</t>
  </si>
  <si>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</si>
  <si>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</si>
  <si>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</si>
  <si>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</si>
  <si>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</si>
  <si>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</si>
  <si>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住房公积金</t>
  </si>
  <si>
    <t xml:space="preserve">  其他工资福利支出</t>
  </si>
  <si>
    <t>商品和服务支出</t>
  </si>
  <si>
    <t xml:space="preserve">  办公费</t>
  </si>
  <si>
    <t xml:space="preserve">  水电费</t>
  </si>
  <si>
    <t xml:space="preserve">  邮电费</t>
  </si>
  <si>
    <t xml:space="preserve">  取暖费</t>
  </si>
  <si>
    <t xml:space="preserve">  差旅费</t>
  </si>
  <si>
    <t xml:space="preserve">  维修(护)费</t>
  </si>
  <si>
    <t xml:space="preserve">  会议费</t>
  </si>
  <si>
    <t xml:space="preserve">  培训费</t>
  </si>
  <si>
    <t xml:space="preserve">  公务接待费</t>
  </si>
  <si>
    <t xml:space="preserve">  被装购置费</t>
  </si>
  <si>
    <t xml:space="preserve">  工会经费</t>
  </si>
  <si>
    <t xml:space="preserve">  公务用车运行维护费</t>
  </si>
  <si>
    <t xml:space="preserve">  其他交通费用</t>
  </si>
  <si>
    <t xml:space="preserve">  其他商品和服务支出</t>
  </si>
  <si>
    <t>对个人和家庭的补助</t>
  </si>
  <si>
    <t xml:space="preserve">  离休费</t>
  </si>
  <si>
    <t xml:space="preserve">  医疗费补助</t>
  </si>
  <si>
    <r>
      <rPr>
        <sz val="20"/>
        <color rgb="FF000000"/>
        <rFont val="Times New Roman"/>
        <charset val="134"/>
      </rPr>
      <t>2020</t>
    </r>
    <r>
      <rPr>
        <sz val="20"/>
        <color indexed="8"/>
        <rFont val="方正大标宋简体"/>
        <charset val="134"/>
      </rPr>
      <t>年税收返还和转移支付情况表</t>
    </r>
  </si>
  <si>
    <t>项  目</t>
  </si>
  <si>
    <t>转移性收入</t>
  </si>
  <si>
    <t>（一）返还性收入</t>
  </si>
  <si>
    <t>（二）一般性转移支付收入</t>
  </si>
  <si>
    <t xml:space="preserve">    1、体制补助收入</t>
  </si>
  <si>
    <t xml:space="preserve">    2.均衡性转移支付</t>
  </si>
  <si>
    <t xml:space="preserve">    3、县级基本财力保障补助</t>
  </si>
  <si>
    <t xml:space="preserve">    4、结算补助收入</t>
  </si>
  <si>
    <t xml:space="preserve">    5、资源枯竭型城市补助</t>
  </si>
  <si>
    <t xml:space="preserve">    6、产粮油大县奖励资金</t>
  </si>
  <si>
    <t xml:space="preserve">    7、重点生态功能区转移支付</t>
  </si>
  <si>
    <t xml:space="preserve">    8、固定补助收入</t>
  </si>
  <si>
    <t xml:space="preserve">    9、革命老区转移支付补助收入</t>
  </si>
  <si>
    <t xml:space="preserve">    10.民族地区转移支付</t>
  </si>
  <si>
    <t xml:space="preserve">    11.贫困地区转移支付补助收入</t>
  </si>
  <si>
    <t xml:space="preserve">    12.公共安全共同财政事权转移支付</t>
  </si>
  <si>
    <t xml:space="preserve">    13.教育共同财政事权转移支付</t>
  </si>
  <si>
    <t xml:space="preserve">    14.科学技术共同财政事权转移支付收入</t>
  </si>
  <si>
    <t xml:space="preserve">    15.文化旅游体育与传媒共同财政事权转移支付收入</t>
  </si>
  <si>
    <t xml:space="preserve">    16.社会保障和就业共同财政事权转移支付收入</t>
  </si>
  <si>
    <t xml:space="preserve">    17.卫生健康共同财政事权转移支付收入</t>
  </si>
  <si>
    <t xml:space="preserve">    18.节能环保共同财政事权转移支付收入</t>
  </si>
  <si>
    <t xml:space="preserve">    19.农林水共同财政事权转移支付收入</t>
  </si>
  <si>
    <t xml:space="preserve">    20.交通运输共同财政事权转移支付收入</t>
  </si>
  <si>
    <t xml:space="preserve">    21.住房保障共同财政事权转移支付收入</t>
  </si>
  <si>
    <t xml:space="preserve">    22.粮油物资储备共同财政事权转移支付收入</t>
  </si>
  <si>
    <t xml:space="preserve">    23.灾害防治及应急管理共同财政事权转移支付收入</t>
  </si>
  <si>
    <t xml:space="preserve">    24.其他一般性转移支付补助收入</t>
  </si>
  <si>
    <t>（三）专项转移支付收入</t>
  </si>
  <si>
    <t xml:space="preserve">  [201]一般公共服务支出</t>
  </si>
  <si>
    <t xml:space="preserve">  [203]国防支出</t>
  </si>
  <si>
    <t xml:space="preserve">  [204]公共安全支出</t>
  </si>
  <si>
    <t xml:space="preserve">  [205]教育支出</t>
  </si>
  <si>
    <t xml:space="preserve">  [206]科学技术支出</t>
  </si>
  <si>
    <t xml:space="preserve">  [207]文化体育与传媒支出</t>
  </si>
  <si>
    <t xml:space="preserve">  [208]社会保障和就业支出</t>
  </si>
  <si>
    <t xml:space="preserve">  [210]医疗卫生与计划生育支出</t>
  </si>
  <si>
    <t xml:space="preserve">  [211]节能环保支出</t>
  </si>
  <si>
    <t xml:space="preserve">  [212]城乡社区支出</t>
  </si>
  <si>
    <t xml:space="preserve">  [213]农林水支出</t>
  </si>
  <si>
    <t xml:space="preserve">  [214]交通运输支出</t>
  </si>
  <si>
    <t xml:space="preserve">  [215]资源勘探信息等支出</t>
  </si>
  <si>
    <t xml:space="preserve">  [216]商业服务业等支出</t>
  </si>
  <si>
    <t xml:space="preserve">  [220]国土海洋气象等支出</t>
  </si>
  <si>
    <t xml:space="preserve">  [221]住房保障支出</t>
  </si>
  <si>
    <t xml:space="preserve">  [222]粮油物资储备支出</t>
  </si>
  <si>
    <t xml:space="preserve">  [224]灾害防治及应急管理支出</t>
  </si>
  <si>
    <t xml:space="preserve">  [229]其他支出</t>
  </si>
  <si>
    <t>附表13</t>
  </si>
  <si>
    <r>
      <rPr>
        <sz val="20"/>
        <rFont val="方正大标宋简体"/>
        <charset val="134"/>
      </rPr>
      <t>随县</t>
    </r>
    <r>
      <rPr>
        <sz val="20"/>
        <rFont val="Times New Roman"/>
        <charset val="134"/>
      </rPr>
      <t>2021</t>
    </r>
    <r>
      <rPr>
        <sz val="20"/>
        <rFont val="方正大标宋简体"/>
        <charset val="134"/>
      </rPr>
      <t>年地方政府一般债务限额表</t>
    </r>
  </si>
  <si>
    <r>
      <rPr>
        <sz val="12"/>
        <rFont val="Times New Roman"/>
        <charset val="134"/>
      </rPr>
      <t xml:space="preserve"> </t>
    </r>
    <r>
      <rPr>
        <sz val="12"/>
        <rFont val="宋体"/>
        <charset val="134"/>
      </rPr>
      <t>单位：万元</t>
    </r>
    <r>
      <rPr>
        <sz val="12"/>
        <rFont val="Times New Roman"/>
        <charset val="134"/>
      </rPr>
      <t xml:space="preserve">                                                                                                   </t>
    </r>
  </si>
  <si>
    <t>地区</t>
  </si>
  <si>
    <t>限额</t>
  </si>
  <si>
    <t xml:space="preserve"> 随县</t>
  </si>
  <si>
    <r>
      <rPr>
        <sz val="12"/>
        <color rgb="FF000000"/>
        <rFont val="宋体"/>
        <charset val="134"/>
      </rPr>
      <t>备注：省财政厅暂未下达</t>
    </r>
    <r>
      <rPr>
        <sz val="12"/>
        <color rgb="FF000000"/>
        <rFont val="Times New Roman"/>
        <charset val="134"/>
      </rPr>
      <t>2021</t>
    </r>
    <r>
      <rPr>
        <sz val="12"/>
        <color rgb="FF000000"/>
        <rFont val="宋体"/>
        <charset val="134"/>
      </rPr>
      <t>年限额，此数据为</t>
    </r>
    <r>
      <rPr>
        <sz val="12"/>
        <color rgb="FF000000"/>
        <rFont val="Times New Roman"/>
        <charset val="134"/>
      </rPr>
      <t>2020</t>
    </r>
    <r>
      <rPr>
        <sz val="12"/>
        <color rgb="FF000000"/>
        <rFont val="宋体"/>
        <charset val="134"/>
      </rPr>
      <t>年限额</t>
    </r>
  </si>
  <si>
    <t>附表14</t>
  </si>
  <si>
    <r>
      <rPr>
        <sz val="20"/>
        <rFont val="方正大标宋简体"/>
        <charset val="134"/>
      </rPr>
      <t>随县</t>
    </r>
    <r>
      <rPr>
        <sz val="20"/>
        <rFont val="Times New Roman"/>
        <charset val="134"/>
      </rPr>
      <t>2021</t>
    </r>
    <r>
      <rPr>
        <sz val="20"/>
        <rFont val="方正大标宋简体"/>
        <charset val="134"/>
      </rPr>
      <t>年政府性基金预算收入表</t>
    </r>
  </si>
  <si>
    <t xml:space="preserve">   单位：万元</t>
  </si>
  <si>
    <t>一、农业土地开发资金收入</t>
  </si>
  <si>
    <t>二、国有土地使用权出让收入</t>
  </si>
  <si>
    <t xml:space="preserve">        土地出让价款收入</t>
  </si>
  <si>
    <t xml:space="preserve">        补缴的土地价款</t>
  </si>
  <si>
    <t xml:space="preserve">        缴纳新增建设用地土地有偿使用费</t>
  </si>
  <si>
    <t xml:space="preserve">        其他土地出让收入</t>
  </si>
  <si>
    <t>三、彩票发行机构和彩票销售机构的业务费用</t>
  </si>
  <si>
    <t xml:space="preserve">        福利彩票销售机构的业务费用</t>
  </si>
  <si>
    <t>　　 体育彩票销售机构的业务费用</t>
  </si>
  <si>
    <t>四、城市基础设施配套费收入</t>
  </si>
  <si>
    <t>五、污水处理费收入</t>
  </si>
  <si>
    <t>六、其他政府性基金收入</t>
  </si>
  <si>
    <t>七、其他政府性基金专项债务对应项目专项收入</t>
  </si>
  <si>
    <t>　    其他地方自行试点项目收益专项债券对应项目专项收入</t>
  </si>
  <si>
    <t>本级收入合计</t>
  </si>
  <si>
    <t>转移性收入合计</t>
  </si>
  <si>
    <t xml:space="preserve">    一、政府性基金转移支付收入</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</si>
  <si>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</si>
  <si>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</si>
  <si>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</si>
  <si>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</si>
  <si>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</si>
  <si>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</si>
  <si>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</si>
  <si>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</si>
  <si>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其他收入</t>
  </si>
  <si>
    <t>二、政府性基金上解收入</t>
  </si>
  <si>
    <t>三、 上年结余收入</t>
  </si>
  <si>
    <t xml:space="preserve">        政府性基金预算上年结余收入</t>
  </si>
  <si>
    <t>四、调入资金</t>
  </si>
  <si>
    <t>五、 债务转贷收入</t>
  </si>
  <si>
    <t xml:space="preserve">    地方政府专项债务转贷收入</t>
  </si>
  <si>
    <t xml:space="preserve">      国有土地使用权出让金债务转贷收入</t>
  </si>
  <si>
    <t xml:space="preserve">      土地储备专项债券转贷收入</t>
  </si>
  <si>
    <t xml:space="preserve">      棚户区改造专项债券转贷收入</t>
  </si>
  <si>
    <t xml:space="preserve">      其他地方自行试点项目收益专项债券转贷收入</t>
  </si>
  <si>
    <t xml:space="preserve">      其他政府性基金债务转贷收入</t>
  </si>
  <si>
    <t>收入总计</t>
  </si>
  <si>
    <t>附表15</t>
  </si>
  <si>
    <r>
      <rPr>
        <sz val="20"/>
        <rFont val="方正大标宋简体"/>
        <charset val="134"/>
      </rPr>
      <t>随县</t>
    </r>
    <r>
      <rPr>
        <sz val="20"/>
        <rFont val="Times New Roman"/>
        <charset val="134"/>
      </rPr>
      <t>2021</t>
    </r>
    <r>
      <rPr>
        <sz val="20"/>
        <rFont val="方正大标宋简体"/>
        <charset val="134"/>
      </rPr>
      <t>年政府性基金预算支出表</t>
    </r>
  </si>
  <si>
    <t xml:space="preserve">      单位：万元</t>
  </si>
  <si>
    <t>一、文化旅游体育与传媒支出</t>
  </si>
  <si>
    <t xml:space="preserve">       旅游发展基金支出</t>
  </si>
  <si>
    <t xml:space="preserve">           旅游事业补助</t>
  </si>
  <si>
    <t xml:space="preserve">      其他旅游发展基金支出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</si>
  <si>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</si>
  <si>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</si>
  <si>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</si>
  <si>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</si>
  <si>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其他大中型水库移民后期扶持资金支出</t>
  </si>
  <si>
    <t>三、城乡社区支出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</si>
  <si>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</si>
  <si>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</si>
  <si>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</si>
  <si>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</si>
  <si>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</si>
  <si>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</si>
  <si>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</si>
  <si>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</si>
  <si>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</si>
  <si>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</si>
  <si>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</si>
  <si>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</si>
  <si>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</si>
  <si>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r>
      <rPr>
        <sz val="11"/>
        <rFont val="宋体"/>
        <charset val="134"/>
      </rPr>
      <t xml:space="preserve"> </t>
    </r>
    <r>
      <rPr>
        <sz val="11"/>
        <color indexed="8"/>
        <rFont val="宋体"/>
        <charset val="134"/>
      </rPr>
      <t xml:space="preserve">   </t>
    </r>
    <r>
      <rPr>
        <sz val="11"/>
        <rFont val="宋体"/>
        <charset val="134"/>
      </rPr>
      <t>农业土地开发资金安排的支出</t>
    </r>
  </si>
  <si>
    <r>
      <rPr>
        <sz val="11"/>
        <rFont val="宋体"/>
        <charset val="134"/>
      </rPr>
      <t xml:space="preserve"> </t>
    </r>
    <r>
      <rPr>
        <sz val="11"/>
        <color indexed="8"/>
        <rFont val="宋体"/>
        <charset val="134"/>
      </rPr>
      <t xml:space="preserve">   </t>
    </r>
    <r>
      <rPr>
        <sz val="11"/>
        <rFont val="宋体"/>
        <charset val="134"/>
      </rPr>
      <t>城市基础设施配套费安排的支出</t>
    </r>
  </si>
  <si>
    <t xml:space="preserve">      城市公共设施</t>
  </si>
  <si>
    <t xml:space="preserve">      城市环境卫生</t>
  </si>
  <si>
    <t xml:space="preserve">      其他城市基础设施配套费安排的支出</t>
  </si>
  <si>
    <t xml:space="preserve">      污水处理费及对应专项债务收入安排的支出</t>
  </si>
  <si>
    <t xml:space="preserve">      污水处理设施建设和运营</t>
  </si>
  <si>
    <t xml:space="preserve">      其他污水处理费安排的支出</t>
  </si>
  <si>
    <t xml:space="preserve">   棚户区改造专项债券安排的支出</t>
  </si>
  <si>
    <t xml:space="preserve">      其他棚户区改造专项债券安排的支出</t>
  </si>
  <si>
    <t>四、交通运输支出</t>
  </si>
  <si>
    <t xml:space="preserve">       车辆通行费安排的支出</t>
  </si>
  <si>
    <t xml:space="preserve">    其他车辆通行费安排的支出</t>
  </si>
  <si>
    <t>五、资源勘探工业信息等支出</t>
  </si>
  <si>
    <t xml:space="preserve">       农网还贷资金支出</t>
  </si>
  <si>
    <t xml:space="preserve">      地方农网还贷资金支出</t>
  </si>
  <si>
    <t>六、商业服务业等支出</t>
  </si>
  <si>
    <t xml:space="preserve">    地方旅游开发项目补助</t>
  </si>
  <si>
    <t>七、其他支出</t>
  </si>
  <si>
    <r>
      <rPr>
        <sz val="11"/>
        <rFont val="宋体"/>
        <charset val="134"/>
      </rPr>
      <t xml:space="preserve"> </t>
    </r>
    <r>
      <rPr>
        <sz val="11"/>
        <color indexed="8"/>
        <rFont val="宋体"/>
        <charset val="134"/>
      </rPr>
      <t xml:space="preserve">  </t>
    </r>
    <r>
      <rPr>
        <sz val="11"/>
        <rFont val="宋体"/>
        <charset val="134"/>
      </rPr>
      <t>其他政府性基金及对应专项债务收入安排的支出</t>
    </r>
  </si>
  <si>
    <t xml:space="preserve">    其他政府性基金安排的支出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</si>
  <si>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</si>
  <si>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</si>
  <si>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</si>
  <si>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</si>
  <si>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用于红十字事业的彩票公益金支出</t>
  </si>
  <si>
    <t xml:space="preserve">      用于残疾人事业的彩票公益金支出</t>
  </si>
  <si>
    <t xml:space="preserve">      用于城乡医疗救助的的彩票公益金支出</t>
  </si>
  <si>
    <t>八、债务付息支出</t>
  </si>
  <si>
    <r>
      <rPr>
        <sz val="11"/>
        <rFont val="宋体"/>
        <charset val="134"/>
      </rPr>
      <t xml:space="preserve"> </t>
    </r>
    <r>
      <rPr>
        <sz val="11"/>
        <color indexed="8"/>
        <rFont val="宋体"/>
        <charset val="134"/>
      </rPr>
      <t xml:space="preserve">  </t>
    </r>
    <r>
      <rPr>
        <sz val="11"/>
        <rFont val="宋体"/>
        <charset val="134"/>
      </rPr>
      <t xml:space="preserve"> 地方政府专项债务付息支出</t>
    </r>
  </si>
  <si>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</si>
  <si>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</si>
  <si>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</si>
  <si>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</si>
  <si>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其他政府性基金债务付息支出</t>
  </si>
  <si>
    <t>九、债务发行费用支出</t>
  </si>
  <si>
    <r>
      <rPr>
        <sz val="11"/>
        <rFont val="宋体"/>
        <charset val="134"/>
      </rPr>
      <t xml:space="preserve">  </t>
    </r>
    <r>
      <rPr>
        <sz val="11"/>
        <color indexed="8"/>
        <rFont val="宋体"/>
        <charset val="134"/>
      </rPr>
      <t xml:space="preserve">  </t>
    </r>
    <r>
      <rPr>
        <sz val="11"/>
        <rFont val="宋体"/>
        <charset val="134"/>
      </rPr>
      <t>地方政府专项债务发行费用支出</t>
    </r>
  </si>
  <si>
    <t xml:space="preserve">      国有土地使用权出让金债务发行费用支出</t>
  </si>
  <si>
    <t xml:space="preserve">      土地储备专项债券发行费用支出</t>
  </si>
  <si>
    <t xml:space="preserve">      其他政府性基金债务发行费用支出</t>
  </si>
  <si>
    <t>十、抗疫特别国债安排的支出</t>
  </si>
  <si>
    <r>
      <rPr>
        <sz val="11"/>
        <rFont val="宋体"/>
        <charset val="134"/>
      </rPr>
      <t xml:space="preserve"> </t>
    </r>
    <r>
      <rPr>
        <sz val="11"/>
        <color indexed="8"/>
        <rFont val="宋体"/>
        <charset val="134"/>
      </rPr>
      <t xml:space="preserve">  </t>
    </r>
    <r>
      <rPr>
        <sz val="11"/>
        <rFont val="宋体"/>
        <charset val="134"/>
      </rPr>
      <t xml:space="preserve"> 基础设施建设</t>
    </r>
  </si>
  <si>
    <t xml:space="preserve">      公共卫生体系建设</t>
  </si>
  <si>
    <t xml:space="preserve">      重大疫情防控救治体系建设</t>
  </si>
  <si>
    <t xml:space="preserve">      其他基础设施建设</t>
  </si>
  <si>
    <r>
      <rPr>
        <sz val="11"/>
        <rFont val="宋体"/>
        <charset val="134"/>
      </rPr>
      <t xml:space="preserve"> </t>
    </r>
    <r>
      <rPr>
        <sz val="11"/>
        <color indexed="8"/>
        <rFont val="宋体"/>
        <charset val="134"/>
      </rPr>
      <t xml:space="preserve">  </t>
    </r>
    <r>
      <rPr>
        <sz val="11"/>
        <rFont val="宋体"/>
        <charset val="134"/>
      </rPr>
      <t xml:space="preserve"> 抗疫相关支出</t>
    </r>
  </si>
  <si>
    <t xml:space="preserve">      抗疫相关支出</t>
  </si>
  <si>
    <t>本级支出合计</t>
  </si>
  <si>
    <t>转移性支出合计</t>
  </si>
  <si>
    <t>一、转移性支出</t>
  </si>
  <si>
    <t xml:space="preserve">    政府性基金转移支付</t>
  </si>
  <si>
    <t xml:space="preserve">    调出资金</t>
  </si>
  <si>
    <t xml:space="preserve">         政府性基金预算调出资金</t>
  </si>
  <si>
    <t xml:space="preserve">    年终结余</t>
  </si>
  <si>
    <t xml:space="preserve">         政府性基金预算年终结余</t>
  </si>
  <si>
    <t xml:space="preserve">    债务转贷支出</t>
  </si>
  <si>
    <t>二、债务还本支出</t>
  </si>
  <si>
    <t xml:space="preserve">  地方政府专项债务还本支出</t>
  </si>
  <si>
    <t xml:space="preserve">   国有土地使用权出让金债务还本支出</t>
  </si>
  <si>
    <t xml:space="preserve">  抗疫特别国债还本支出</t>
  </si>
  <si>
    <t>支出总计</t>
  </si>
  <si>
    <t>2021年政府性基金转移支付预算收支明细表</t>
  </si>
  <si>
    <r>
      <rPr>
        <b/>
        <sz val="14"/>
        <rFont val="宋体"/>
        <charset val="134"/>
      </rPr>
      <t>收</t>
    </r>
    <r>
      <rPr>
        <b/>
        <sz val="14"/>
        <rFont val="宋体"/>
        <charset val="134"/>
      </rPr>
      <t>入</t>
    </r>
  </si>
  <si>
    <r>
      <rPr>
        <b/>
        <sz val="14"/>
        <rFont val="宋体"/>
        <charset val="134"/>
      </rPr>
      <t>支</t>
    </r>
    <r>
      <rPr>
        <b/>
        <sz val="14"/>
        <rFont val="宋体"/>
        <charset val="134"/>
      </rPr>
      <t>出</t>
    </r>
  </si>
  <si>
    <r>
      <rPr>
        <b/>
        <sz val="11"/>
        <rFont val="宋体"/>
        <charset val="134"/>
      </rPr>
      <t>项</t>
    </r>
    <r>
      <rPr>
        <b/>
        <sz val="12"/>
        <rFont val="宋体"/>
        <charset val="134"/>
      </rPr>
      <t>目</t>
    </r>
  </si>
  <si>
    <t>转移性支出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</si>
  <si>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</si>
  <si>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</si>
  <si>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</si>
  <si>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</si>
  <si>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</si>
  <si>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</si>
  <si>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上年结余收入</t>
  </si>
  <si>
    <t xml:space="preserve"> 调出资金</t>
  </si>
  <si>
    <t xml:space="preserve">  调入资金</t>
  </si>
  <si>
    <t xml:space="preserve"> 年终结余</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</si>
  <si>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</si>
  <si>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</si>
  <si>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</si>
  <si>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</si>
  <si>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</si>
  <si>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附表16</t>
  </si>
  <si>
    <t>随县2021年地方政府专项债务限额表</t>
  </si>
  <si>
    <t xml:space="preserve">                                                                                                     </t>
  </si>
  <si>
    <t xml:space="preserve"> 单位：万元</t>
  </si>
  <si>
    <t>随县</t>
  </si>
  <si>
    <t>备注：省财政厅暂未下达2021年限额，此数据为2020年限额。</t>
  </si>
  <si>
    <t>附表17</t>
  </si>
  <si>
    <r>
      <rPr>
        <sz val="20"/>
        <rFont val="方正大标宋简体"/>
        <charset val="134"/>
      </rPr>
      <t>随县</t>
    </r>
    <r>
      <rPr>
        <sz val="20"/>
        <rFont val="Times New Roman"/>
        <charset val="134"/>
      </rPr>
      <t>2021</t>
    </r>
    <r>
      <rPr>
        <sz val="20"/>
        <rFont val="方正大标宋简体"/>
        <charset val="134"/>
      </rPr>
      <t>年社会保险基金预算收入表</t>
    </r>
  </si>
  <si>
    <t>社会保险基金收入合计</t>
  </si>
  <si>
    <t>一、企业职工基本养老保险基金收入</t>
  </si>
  <si>
    <t xml:space="preserve">   其中：企业职工基本养老保险保险费收入</t>
  </si>
  <si>
    <t xml:space="preserve">              企业职工基本养老保险基金财政补贴收入</t>
  </si>
  <si>
    <t xml:space="preserve">              企业职工基本养老保险基金利息收入</t>
  </si>
  <si>
    <t xml:space="preserve">              企业职工基本养老保险基金转移收入</t>
  </si>
  <si>
    <t>二、失业保险基金收入</t>
  </si>
  <si>
    <t xml:space="preserve">   其中：失业保险费收入</t>
  </si>
  <si>
    <t xml:space="preserve">              失业保险基金财政补贴收入</t>
  </si>
  <si>
    <t xml:space="preserve">              失业保险基金利息收入</t>
  </si>
  <si>
    <t xml:space="preserve">             其他失业保险基金收入</t>
  </si>
  <si>
    <t>三、城镇职工基本医疗保险基金收入（含生育保险）</t>
  </si>
  <si>
    <t xml:space="preserve">   其中：城镇职工基本医疗保险费收入</t>
  </si>
  <si>
    <t xml:space="preserve">              城镇职工基本医疗保险基金 财政补贴收入</t>
  </si>
  <si>
    <t xml:space="preserve">              城镇职工基本医疗保险基金利息收入</t>
  </si>
  <si>
    <t xml:space="preserve">              城镇职工基本医疗保险基金转移收入</t>
  </si>
  <si>
    <t>四、工伤保险基金收入</t>
  </si>
  <si>
    <t xml:space="preserve">   其中：工伤保险费收入</t>
  </si>
  <si>
    <t xml:space="preserve">              工伤保险基金 财政补贴收入</t>
  </si>
  <si>
    <t xml:space="preserve">              工伤保险基金利息收入</t>
  </si>
  <si>
    <t xml:space="preserve">             工伤保险基金转移收入</t>
  </si>
  <si>
    <t>五、城乡居民基本养老保险基金收入</t>
  </si>
  <si>
    <t xml:space="preserve">   其中：城乡居民基本养老保险费收入</t>
  </si>
  <si>
    <t xml:space="preserve">              城乡居民基本养老保险基金财政补贴收入</t>
  </si>
  <si>
    <t xml:space="preserve">              城乡居民基本养老保险基金利息收入</t>
  </si>
  <si>
    <t>六、机关事业单位基本养老保险基金收入</t>
  </si>
  <si>
    <t xml:space="preserve">   其中：机关事业单位基本养老保险费收入</t>
  </si>
  <si>
    <t xml:space="preserve">              机关事业单位基本养老保险基金财政补贴收入</t>
  </si>
  <si>
    <t xml:space="preserve">              机关事业单位基本养老保险基金利息收入</t>
  </si>
  <si>
    <t xml:space="preserve">               机关事业单位基本养老保险基金转移收入</t>
  </si>
  <si>
    <t>七、城乡居民基本医疗保险基金收入</t>
  </si>
  <si>
    <t xml:space="preserve">   其中：城乡居民基本医疗保险费收入</t>
  </si>
  <si>
    <t xml:space="preserve">              城乡居民基本医疗保险基金 财政补贴收入</t>
  </si>
  <si>
    <t xml:space="preserve">              城乡居民基本医疗保险基金利息收入</t>
  </si>
  <si>
    <t>附表18</t>
  </si>
  <si>
    <r>
      <rPr>
        <sz val="20"/>
        <rFont val="方正大标宋简体"/>
        <charset val="134"/>
      </rPr>
      <t>随县</t>
    </r>
    <r>
      <rPr>
        <sz val="20"/>
        <rFont val="Times New Roman"/>
        <charset val="134"/>
      </rPr>
      <t>2021</t>
    </r>
    <r>
      <rPr>
        <sz val="20"/>
        <rFont val="方正大标宋简体"/>
        <charset val="134"/>
      </rPr>
      <t>年社会保险基金预算支出表</t>
    </r>
  </si>
  <si>
    <t>社会保险基金支出合计</t>
  </si>
  <si>
    <t>一、企业职工基本养老保险基金支出</t>
  </si>
  <si>
    <t xml:space="preserve">   其中：基本养老金支出</t>
  </si>
  <si>
    <t xml:space="preserve">                转移支出</t>
  </si>
  <si>
    <t>二、失业保险基金支出</t>
  </si>
  <si>
    <t xml:space="preserve">   其中：失业保险金支出</t>
  </si>
  <si>
    <t xml:space="preserve">               其他失业保险基金支出</t>
  </si>
  <si>
    <t>三、城镇职工基本医疗保险基金支出(含生育保险)</t>
  </si>
  <si>
    <t xml:space="preserve">   其中：基本医疗保险待遇支出</t>
  </si>
  <si>
    <t xml:space="preserve">               转移支出</t>
  </si>
  <si>
    <t>四、工伤保险基金支出</t>
  </si>
  <si>
    <t xml:space="preserve">   其中：工伤保险待遇支出</t>
  </si>
  <si>
    <t xml:space="preserve">                其他工伤保险基金支出</t>
  </si>
  <si>
    <t>五、城乡居民基本养老保险基金支出</t>
  </si>
  <si>
    <t xml:space="preserve">                其他基本养老保险基金支出</t>
  </si>
  <si>
    <t>六、机关事业单位基本养老保险基金支出</t>
  </si>
  <si>
    <t xml:space="preserve">               其他基本养老保险基金支出</t>
  </si>
  <si>
    <t>七、城乡居民基本医疗保险基金支出</t>
  </si>
  <si>
    <t>附表20</t>
  </si>
  <si>
    <r>
      <rPr>
        <sz val="20"/>
        <rFont val="方正大标宋简体"/>
        <charset val="134"/>
      </rPr>
      <t>随县</t>
    </r>
    <r>
      <rPr>
        <sz val="20"/>
        <rFont val="Times New Roman"/>
        <charset val="134"/>
      </rPr>
      <t>2021</t>
    </r>
    <r>
      <rPr>
        <sz val="20"/>
        <rFont val="方正大标宋简体"/>
        <charset val="134"/>
      </rPr>
      <t>年国有资本经营预算收入表</t>
    </r>
  </si>
  <si>
    <t xml:space="preserve">             单位：万元</t>
  </si>
  <si>
    <t>一、利润收入</t>
  </si>
  <si>
    <t xml:space="preserve">   其他国有资本经营预算企业利润收入</t>
  </si>
  <si>
    <t xml:space="preserve">        城投公司</t>
  </si>
  <si>
    <t xml:space="preserve"> 二、股利、股息收入</t>
  </si>
  <si>
    <r>
      <rPr>
        <sz val="11"/>
        <rFont val="宋体"/>
        <charset val="134"/>
      </rPr>
      <t xml:space="preserve">     </t>
    </r>
    <r>
      <rPr>
        <sz val="11"/>
        <color indexed="8"/>
        <rFont val="宋体"/>
        <charset val="134"/>
      </rPr>
      <t>国有参股公司股利、股息收入</t>
    </r>
  </si>
  <si>
    <t xml:space="preserve"> 三、产权转让收入</t>
  </si>
  <si>
    <t xml:space="preserve"> 四、清算收入</t>
  </si>
  <si>
    <t xml:space="preserve"> 五、其他国有资本经营收入</t>
  </si>
  <si>
    <t>收入合计</t>
  </si>
  <si>
    <t>国有资本经营预算转移支付收入</t>
  </si>
  <si>
    <t>上年结转收入</t>
  </si>
  <si>
    <t>附表21</t>
  </si>
  <si>
    <t>随县2021年国有资本经营预算支出表</t>
  </si>
  <si>
    <t>国有资本经营预算支出</t>
  </si>
  <si>
    <t xml:space="preserve">    其他国有资本经营预算支出</t>
  </si>
  <si>
    <t>2239901</t>
  </si>
  <si>
    <t xml:space="preserve">       其他国有资本经营预算支出</t>
  </si>
  <si>
    <t>230</t>
  </si>
  <si>
    <t>23008</t>
  </si>
  <si>
    <t xml:space="preserve">  调出资金</t>
  </si>
  <si>
    <t>2300803</t>
  </si>
  <si>
    <t xml:space="preserve">     国有资本经营预算调出资金</t>
  </si>
  <si>
    <t>专项转移支付明细表</t>
  </si>
  <si>
    <t>摘要</t>
  </si>
  <si>
    <t>金额</t>
  </si>
  <si>
    <t xml:space="preserve">  公共财政预算支出</t>
  </si>
  <si>
    <t xml:space="preserve">    [201]一般公共服务支出</t>
  </si>
  <si>
    <t xml:space="preserve">      [20102]政协事务</t>
  </si>
  <si>
    <t xml:space="preserve">        2020年全省政协系统补助经费</t>
  </si>
  <si>
    <t xml:space="preserve">      [20106]财政事务</t>
  </si>
  <si>
    <t xml:space="preserve">        2020年财政投资报表信息统计经费支出预算</t>
  </si>
  <si>
    <t xml:space="preserve">        国库改革奖励经费</t>
  </si>
  <si>
    <t xml:space="preserve">        2020年基层财政监管能力建设资金</t>
  </si>
  <si>
    <t xml:space="preserve">      [20111]纪检监察事务</t>
  </si>
  <si>
    <t xml:space="preserve">        2020年纪检监察机关办案专项补助经费</t>
  </si>
  <si>
    <t xml:space="preserve">      [20126]档案事务</t>
  </si>
  <si>
    <t xml:space="preserve">        2020年县级档案馆建设“以奖代补”专项资金</t>
  </si>
  <si>
    <t xml:space="preserve">      [20129]群众团体事务</t>
  </si>
  <si>
    <t xml:space="preserve">        2020年全省基层共青团工作经费</t>
  </si>
  <si>
    <t xml:space="preserve">      [20133]宣传事务</t>
  </si>
  <si>
    <t xml:space="preserve">        2020年村红白理事会奖励经费</t>
  </si>
  <si>
    <t xml:space="preserve">      [20138]市场监督管理事务</t>
  </si>
  <si>
    <t xml:space="preserve">        2020年药品监管补助资金</t>
  </si>
  <si>
    <t xml:space="preserve">        关于提前下达2020年食品药品监管补助资金预算的通知</t>
  </si>
  <si>
    <t xml:space="preserve">        2020年市场监督管理专项补助经费</t>
  </si>
  <si>
    <t xml:space="preserve">        2020年食品药品监管补助资金</t>
  </si>
  <si>
    <t xml:space="preserve">    [203]国防支出</t>
  </si>
  <si>
    <t xml:space="preserve">      [20306]国防动员</t>
  </si>
  <si>
    <t xml:space="preserve">        2020年征兵工作经费</t>
  </si>
  <si>
    <t xml:space="preserve">    [205]教育支出</t>
  </si>
  <si>
    <t xml:space="preserve">      [20502]普通教育</t>
  </si>
  <si>
    <t xml:space="preserve">        2020年教育现代化推进工程普惠托育服务专项行动中央基建投资预算</t>
  </si>
  <si>
    <t xml:space="preserve">        2020年教育现代化推进工程第一批中央基建投资</t>
  </si>
  <si>
    <t xml:space="preserve">    [206]科学技术支出</t>
  </si>
  <si>
    <t xml:space="preserve">      [20604]技术研究与开发</t>
  </si>
  <si>
    <t xml:space="preserve">        2020年省科技研究与开发资金（第四批）</t>
  </si>
  <si>
    <t xml:space="preserve">    [207]文化体育与传媒支出</t>
  </si>
  <si>
    <t xml:space="preserve">      [20701]文化</t>
  </si>
  <si>
    <t xml:space="preserve">        关于下达2020年省级旅游发展专项转移支付资金的通知</t>
  </si>
  <si>
    <t xml:space="preserve">      [20799]其他文化旅游体育与传媒支出</t>
  </si>
  <si>
    <t xml:space="preserve">        省财政厅关于下达2020年省文化事业发展专项（“起点阅读”绘本和“朝读经典”读本购置）资金的通知</t>
  </si>
  <si>
    <t xml:space="preserve">    [208]社会保障和就业支出</t>
  </si>
  <si>
    <t xml:space="preserve">      [20801]人力资源和社会保障管理事务</t>
  </si>
  <si>
    <t xml:space="preserve">        下达2020年省预算内基建投资预算的通知</t>
  </si>
  <si>
    <t xml:space="preserve">      [20810]社会福利</t>
  </si>
  <si>
    <t xml:space="preserve">        2020年社会服务兜底工程中央基建投资预算</t>
  </si>
  <si>
    <t xml:space="preserve">      [20825]其他生活救助</t>
  </si>
  <si>
    <t xml:space="preserve">        省部级困难劳模补助资金</t>
  </si>
  <si>
    <t xml:space="preserve">    [210]医疗卫生与计划生育支出</t>
  </si>
  <si>
    <t xml:space="preserve">      [21002]公立医院</t>
  </si>
  <si>
    <t xml:space="preserve">        2020年卫生领域中央基建投资预算</t>
  </si>
  <si>
    <t xml:space="preserve">      [21004]公共卫生</t>
  </si>
  <si>
    <t xml:space="preserve">        关于提前下达2020年重大传染病防控经费预算的通知</t>
  </si>
  <si>
    <t xml:space="preserve">        2020年中央财政重大传染病防控经费</t>
  </si>
  <si>
    <t xml:space="preserve">    [211]节能环保支出</t>
  </si>
  <si>
    <t xml:space="preserve">      [21103]污染防治</t>
  </si>
  <si>
    <t xml:space="preserve">        关于提前下达2020年中央长江经济带生态保护修复奖励资金预算的通知</t>
  </si>
  <si>
    <t xml:space="preserve">        关于提前下达2020年土壤污染防治专项资金的通知</t>
  </si>
  <si>
    <t xml:space="preserve">      [21104]自然生态保护</t>
  </si>
  <si>
    <t xml:space="preserve">        关于提前下达2020年农村环境整治资金的通知</t>
  </si>
  <si>
    <t xml:space="preserve">        2020年农业可持续发展专项（畜禽粪污资源化利用整县推进项目和生猪规模化养殖场建设补助项目）</t>
  </si>
  <si>
    <t xml:space="preserve">        省预算内基建投资预算</t>
  </si>
  <si>
    <t xml:space="preserve">      [21199]其他节能环保支出</t>
  </si>
  <si>
    <t xml:space="preserve">        工业企业结构调整专项奖补资金用于稳定就业</t>
  </si>
  <si>
    <t xml:space="preserve">    [212]城乡社区支出</t>
  </si>
  <si>
    <t xml:space="preserve">      [21203]城乡社区公共设施</t>
  </si>
  <si>
    <t xml:space="preserve">    [213]农林水支出</t>
  </si>
  <si>
    <t xml:space="preserve">      [21301]农业农村</t>
  </si>
  <si>
    <t xml:space="preserve">        高标准基本农田土地整治项目资金</t>
  </si>
  <si>
    <t xml:space="preserve">        2020年农业生产发展专项中央基建投资预算</t>
  </si>
  <si>
    <t xml:space="preserve">        2020年农业可持续发展专项（畜禽粪污资源化利用整县推进和生猪规模化养殖场建设补助）</t>
  </si>
  <si>
    <t xml:space="preserve">        2020年省预算内基建投资预算</t>
  </si>
  <si>
    <t xml:space="preserve">      [21302]林业</t>
  </si>
  <si>
    <t xml:space="preserve">        2020年森林草原资源培育专项中央基建投资预算</t>
  </si>
  <si>
    <t xml:space="preserve">        2020年直属水文基础设施建设等项目中央基建投资预算</t>
  </si>
  <si>
    <t xml:space="preserve">      [21307]农村综合改革</t>
  </si>
  <si>
    <t xml:space="preserve">        关于提前下达2020年农村综合改革转移支付预算的通知</t>
  </si>
  <si>
    <t xml:space="preserve">      [21308]普惠金融发展支出</t>
  </si>
  <si>
    <t xml:space="preserve">        下达2020年第二批普惠金融发展专项资金</t>
  </si>
  <si>
    <t xml:space="preserve">        2020年政府性融资担保机构业务奖补</t>
  </si>
  <si>
    <t xml:space="preserve">        关于调整2020年普惠金融发展专项资金提前下达预算指标的通知</t>
  </si>
  <si>
    <t xml:space="preserve">        2020年第三批普惠金融发展专项资金预算</t>
  </si>
  <si>
    <t xml:space="preserve">      [21399]其他农林水支出</t>
  </si>
  <si>
    <t xml:space="preserve">        关于提前下达2020年土地指标跨省域调剂收入安排的支出预算的通知</t>
  </si>
  <si>
    <t xml:space="preserve">        2020年土地指标跨省域调剂收入安排的支出预算（支持农村厕所革命整村推进财政奖补）</t>
  </si>
  <si>
    <t xml:space="preserve">    [215]资源勘探工业信息等支出</t>
  </si>
  <si>
    <t xml:space="preserve">      [21502]制造业</t>
  </si>
  <si>
    <t xml:space="preserve">        2020年省级制造业高质量发展专项资金（第一批）</t>
  </si>
  <si>
    <t xml:space="preserve">      [21508]支持中小企业发展和管理支出</t>
  </si>
  <si>
    <t xml:space="preserve">        2020年中小企业发展专项资金（小微企业融资担保降费奖补）</t>
  </si>
  <si>
    <t xml:space="preserve">    [216]商业服务业等支出</t>
  </si>
  <si>
    <t xml:space="preserve">      [21602]商业流通事务</t>
  </si>
  <si>
    <t xml:space="preserve">        关于提前下达2020年度服务业发展资金（电子商务进农村示范县尾款）的通知</t>
  </si>
  <si>
    <t xml:space="preserve">        省财政厅拨付2020年中央服务业资金（推动农商互联完善农商供应链）</t>
  </si>
  <si>
    <t xml:space="preserve">        2019年中央服务业发展资金（推动农商互联完善农产品供应链）</t>
  </si>
  <si>
    <t xml:space="preserve">      [21606]涉外发展服务支出</t>
  </si>
  <si>
    <t xml:space="preserve">        2020年中央外经贸发展资金</t>
  </si>
  <si>
    <t xml:space="preserve">      [21699]其他商业服务业等支出</t>
  </si>
  <si>
    <t xml:space="preserve">        2020年国家服务业发展中央基建投资预算</t>
  </si>
  <si>
    <t xml:space="preserve">    [222]粮油物资储备支出</t>
  </si>
  <si>
    <t xml:space="preserve">      [22201]粮油事务</t>
  </si>
  <si>
    <t xml:space="preserve">        全省供销社系统农业社会化服务体系奖补资金</t>
  </si>
  <si>
    <t xml:space="preserve">      [22204]粮油储备</t>
  </si>
  <si>
    <t xml:space="preserve">        [312001]湖北省粮食局本级2020年预算安排</t>
  </si>
  <si>
    <t xml:space="preserve">    [224]灾害防治及应急管理支出</t>
  </si>
  <si>
    <t xml:space="preserve">      [22401]应急管理事务</t>
  </si>
  <si>
    <t xml:space="preserve">        2020年省级安全生产专项资金</t>
  </si>
  <si>
    <t xml:space="preserve">      [22406]自然灾害防治</t>
  </si>
  <si>
    <t xml:space="preserve">        2020年省级地质灾害监测及治理项目资金</t>
  </si>
  <si>
    <t xml:space="preserve">        2020年度自然灾害防治体系建设补助资金（第一批）</t>
  </si>
  <si>
    <t xml:space="preserve">        2020年自然灾害防治体系建设补助资金（第三批）</t>
  </si>
  <si>
    <t xml:space="preserve">      [22407]自然灾害救灾及恢复重建支出</t>
  </si>
  <si>
    <t xml:space="preserve">        2020年暴雨洪涝灾害救灾应急补助中央基建投资预算</t>
  </si>
  <si>
    <t xml:space="preserve">        安徽等省（市）暴雨洪涝灾害救灾应急补助中央基建投资预算</t>
  </si>
  <si>
    <t xml:space="preserve">      [22499]其他灾害防治及应急管理支出</t>
  </si>
  <si>
    <t xml:space="preserve">        2020年自然灾害防治体系建设补助资金</t>
  </si>
  <si>
    <t xml:space="preserve">        省级预算内基本建设资金</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</si>
</sst>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_);[Red]\(0\)"/>
    <numFmt numFmtId="177" formatCode="0_ "/>
    <numFmt numFmtId="178" formatCode="#,##0_ "/>
    <numFmt numFmtId="179" formatCode="#,##0.0_ "/>
    <numFmt numFmtId="180" formatCode="0.00_);[Red]\(0.00\)"/>
    <numFmt numFmtId="181" formatCode="0.00_ ;[Red]\-0.00\ "/>
  </numFmts>
  <fonts count="72">
    <font>
      <sz val="11"/>
      <color theme="1"/>
      <name val="宋体"/>
      <charset val="134"/>
      <scheme val="minor"/>
    </font>
    <font>
      <sz val="18"/>
      <name val="黑体"/>
      <charset val="134"/>
    </font>
    <font>
      <sz val="9"/>
      <name val="宋体"/>
      <charset val="134"/>
    </font>
    <font>
      <sz val="11"/>
      <color theme="1"/>
      <name val="Times New Roman"/>
      <charset val="134"/>
    </font>
    <font>
      <b/>
      <sz val="10"/>
      <name val="Times New Roman"/>
      <charset val="134"/>
    </font>
    <font>
      <sz val="11"/>
      <name val="Times New Roman"/>
      <charset val="134"/>
    </font>
    <font>
      <sz val="10"/>
      <name val="Times New Roman"/>
      <charset val="134"/>
    </font>
    <font>
      <sz val="12"/>
      <name val="Times New Roman"/>
      <charset val="134"/>
    </font>
    <font>
      <sz val="16"/>
      <color indexed="8"/>
      <name val="黑体"/>
      <charset val="134"/>
    </font>
    <font>
      <sz val="20"/>
      <name val="方正小标宋_GBK"/>
      <charset val="134"/>
    </font>
    <font>
      <sz val="11"/>
      <color theme="1"/>
      <name val="宋体"/>
      <charset val="134"/>
    </font>
    <font>
      <sz val="11"/>
      <name val="黑体"/>
      <charset val="134"/>
    </font>
    <font>
      <sz val="11"/>
      <color indexed="8"/>
      <name val="黑体"/>
      <charset val="134"/>
    </font>
    <font>
      <sz val="11"/>
      <color indexed="8"/>
      <name val="宋体"/>
      <charset val="134"/>
    </font>
    <font>
      <sz val="11"/>
      <name val="宋体"/>
      <charset val="134"/>
    </font>
    <font>
      <b/>
      <sz val="11"/>
      <name val="宋体"/>
      <charset val="134"/>
    </font>
    <font>
      <b/>
      <sz val="11"/>
      <color indexed="8"/>
      <name val="宋体"/>
      <charset val="134"/>
    </font>
    <font>
      <sz val="20"/>
      <name val="方正大标宋简体"/>
      <charset val="134"/>
    </font>
    <font>
      <sz val="20"/>
      <name val="Times New Roman"/>
      <charset val="134"/>
    </font>
    <font>
      <sz val="16"/>
      <name val="黑体"/>
      <charset val="134"/>
    </font>
    <font>
      <sz val="12"/>
      <color indexed="8"/>
      <name val="方正大标宋简体"/>
      <charset val="134"/>
    </font>
    <font>
      <sz val="12"/>
      <name val="黑体"/>
      <charset val="134"/>
    </font>
    <font>
      <b/>
      <sz val="16"/>
      <name val="黑体"/>
      <charset val="134"/>
    </font>
    <font>
      <b/>
      <sz val="14"/>
      <name val="宋体"/>
      <charset val="134"/>
    </font>
    <font>
      <sz val="11"/>
      <color rgb="FF000000"/>
      <name val="宋体"/>
      <charset val="134"/>
    </font>
    <font>
      <sz val="14"/>
      <name val="Times New Roman"/>
      <charset val="134"/>
    </font>
    <font>
      <sz val="12"/>
      <color indexed="8"/>
      <name val="Times New Roman"/>
      <charset val="134"/>
    </font>
    <font>
      <sz val="12"/>
      <color rgb="FF000000"/>
      <name val="宋体"/>
      <charset val="134"/>
    </font>
    <font>
      <sz val="10"/>
      <name val="宋体"/>
      <charset val="134"/>
    </font>
    <font>
      <sz val="20"/>
      <color rgb="FF000000"/>
      <name val="Times New Roman"/>
      <charset val="134"/>
    </font>
    <font>
      <sz val="20"/>
      <color indexed="8"/>
      <name val="Times New Roman"/>
      <charset val="134"/>
    </font>
    <font>
      <sz val="20"/>
      <color indexed="8"/>
      <name val="黑体"/>
      <charset val="134"/>
    </font>
    <font>
      <sz val="9"/>
      <color indexed="8"/>
      <name val="宋体"/>
      <charset val="134"/>
    </font>
    <font>
      <b/>
      <sz val="9"/>
      <color indexed="8"/>
      <name val="宋体"/>
      <charset val="134"/>
    </font>
    <font>
      <sz val="12"/>
      <name val="宋体"/>
      <charset val="134"/>
    </font>
    <font>
      <sz val="10"/>
      <name val="宋体"/>
      <charset val="134"/>
    </font>
    <font>
      <sz val="11"/>
      <name val="宋体"/>
      <charset val="134"/>
    </font>
    <font>
      <sz val="11"/>
      <name val="方正小标宋_GBK"/>
      <charset val="134"/>
    </font>
    <font>
      <sz val="12"/>
      <name val="黑体"/>
      <charset val="134"/>
    </font>
    <font>
      <b/>
      <sz val="11"/>
      <name val="宋体"/>
      <charset val="134"/>
    </font>
    <font>
      <b/>
      <sz val="11"/>
      <color rgb="FFFF0000"/>
      <name val="宋体"/>
      <charset val="134"/>
    </font>
    <font>
      <b/>
      <sz val="18"/>
      <name val="宋体"/>
      <charset val="134"/>
    </font>
    <font>
      <b/>
      <sz val="10"/>
      <color indexed="8"/>
      <name val="宋体"/>
      <charset val="134"/>
    </font>
    <font>
      <b/>
      <sz val="9"/>
      <color theme="1"/>
      <name val="宋体"/>
      <charset val="134"/>
    </font>
    <font>
      <sz val="9"/>
      <color theme="1"/>
      <name val="宋体"/>
      <charset val="134"/>
    </font>
    <font>
      <sz val="20"/>
      <color rgb="FF000000"/>
      <name val="方正大标宋简体"/>
      <charset val="134"/>
    </font>
    <font>
      <sz val="11"/>
      <color indexed="8"/>
      <name val="Times New Roman"/>
      <charset val="134"/>
    </font>
    <font>
      <sz val="11"/>
      <color theme="1"/>
      <name val="宋体"/>
      <charset val="0"/>
      <scheme val="minor"/>
    </font>
    <font>
      <sz val="11"/>
      <color theme="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00610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b/>
      <sz val="15"/>
      <color theme="3"/>
      <name val="宋体"/>
      <charset val="134"/>
      <scheme val="minor"/>
    </font>
    <font>
      <u/>
      <sz val="11"/>
      <color rgb="FF800080"/>
      <name val="宋体"/>
      <charset val="0"/>
      <scheme val="minor"/>
    </font>
    <font>
      <u/>
      <sz val="11"/>
      <color rgb="FF0000FF"/>
      <name val="宋体"/>
      <charset val="0"/>
      <scheme val="minor"/>
    </font>
    <font>
      <sz val="11"/>
      <color rgb="FFFA7D00"/>
      <name val="宋体"/>
      <charset val="0"/>
      <scheme val="minor"/>
    </font>
    <font>
      <sz val="11"/>
      <color theme="1"/>
      <name val="宋体"/>
      <charset val="134"/>
      <scheme val="minor"/>
    </font>
    <font>
      <sz val="12"/>
      <name val="宋体"/>
      <charset val="134"/>
    </font>
    <font>
      <b/>
      <sz val="12"/>
      <name val="宋体"/>
      <charset val="134"/>
    </font>
    <font>
      <sz val="12"/>
      <color rgb="FF000000"/>
      <name val="Times New Roman"/>
      <charset val="134"/>
    </font>
    <font>
      <sz val="20"/>
      <color indexed="8"/>
      <name val="方正大标宋简体"/>
      <charset val="134"/>
    </font>
    <font>
      <sz val="8"/>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4">
    <xf numFmtId="0" fontId="0" fillId="0" borderId="0"/>
    <xf numFmtId="42" fontId="0" fillId="0" borderId="0" applyFont="0" applyFill="0" applyBorder="0" applyAlignment="0" applyProtection="0">
      <alignment vertical="center"/>
    </xf>
    <xf numFmtId="0" fontId="47" fillId="9" borderId="0" applyNumberFormat="0" applyBorder="0" applyAlignment="0" applyProtection="0">
      <alignment vertical="center"/>
    </xf>
    <xf numFmtId="0" fontId="58"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8" borderId="0" applyNumberFormat="0" applyBorder="0" applyAlignment="0" applyProtection="0">
      <alignment vertical="center"/>
    </xf>
    <xf numFmtId="0" fontId="54" fillId="13" borderId="0" applyNumberFormat="0" applyBorder="0" applyAlignment="0" applyProtection="0">
      <alignment vertical="center"/>
    </xf>
    <xf numFmtId="43" fontId="0" fillId="0" borderId="0" applyFont="0" applyFill="0" applyBorder="0" applyAlignment="0" applyProtection="0">
      <alignment vertical="center"/>
    </xf>
    <xf numFmtId="0" fontId="48" fillId="20" borderId="0" applyNumberFormat="0" applyBorder="0" applyAlignment="0" applyProtection="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0" fillId="28" borderId="16" applyNumberFormat="0" applyFont="0" applyAlignment="0" applyProtection="0">
      <alignment vertical="center"/>
    </xf>
    <xf numFmtId="0" fontId="48" fillId="17" borderId="0" applyNumberFormat="0" applyBorder="0" applyAlignment="0" applyProtection="0">
      <alignment vertical="center"/>
    </xf>
    <xf numFmtId="0" fontId="5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2" fillId="0" borderId="14" applyNumberFormat="0" applyFill="0" applyAlignment="0" applyProtection="0">
      <alignment vertical="center"/>
    </xf>
    <xf numFmtId="0" fontId="61" fillId="0" borderId="14" applyNumberFormat="0" applyFill="0" applyAlignment="0" applyProtection="0">
      <alignment vertical="center"/>
    </xf>
    <xf numFmtId="0" fontId="48" fillId="19" borderId="0" applyNumberFormat="0" applyBorder="0" applyAlignment="0" applyProtection="0">
      <alignment vertical="center"/>
    </xf>
    <xf numFmtId="0" fontId="57" fillId="0" borderId="13" applyNumberFormat="0" applyFill="0" applyAlignment="0" applyProtection="0">
      <alignment vertical="center"/>
    </xf>
    <xf numFmtId="0" fontId="48" fillId="16" borderId="0" applyNumberFormat="0" applyBorder="0" applyAlignment="0" applyProtection="0">
      <alignment vertical="center"/>
    </xf>
    <xf numFmtId="0" fontId="60" fillId="8" borderId="12" applyNumberFormat="0" applyAlignment="0" applyProtection="0">
      <alignment vertical="center"/>
    </xf>
    <xf numFmtId="0" fontId="49" fillId="8" borderId="9" applyNumberFormat="0" applyAlignment="0" applyProtection="0">
      <alignment vertical="center"/>
    </xf>
    <xf numFmtId="0" fontId="53" fillId="12" borderId="10" applyNumberFormat="0" applyAlignment="0" applyProtection="0">
      <alignment vertical="center"/>
    </xf>
    <xf numFmtId="0" fontId="47" fillId="5" borderId="0" applyNumberFormat="0" applyBorder="0" applyAlignment="0" applyProtection="0">
      <alignment vertical="center"/>
    </xf>
    <xf numFmtId="0" fontId="48" fillId="7" borderId="0" applyNumberFormat="0" applyBorder="0" applyAlignment="0" applyProtection="0">
      <alignment vertical="center"/>
    </xf>
    <xf numFmtId="0" fontId="65" fillId="0" borderId="15" applyNumberFormat="0" applyFill="0" applyAlignment="0" applyProtection="0">
      <alignment vertical="center"/>
    </xf>
    <xf numFmtId="0" fontId="59" fillId="0" borderId="11" applyNumberFormat="0" applyFill="0" applyAlignment="0" applyProtection="0">
      <alignment vertical="center"/>
    </xf>
    <xf numFmtId="0" fontId="52" fillId="11" borderId="0" applyNumberFormat="0" applyBorder="0" applyAlignment="0" applyProtection="0">
      <alignment vertical="center"/>
    </xf>
    <xf numFmtId="0" fontId="55" fillId="14" borderId="0" applyNumberFormat="0" applyBorder="0" applyAlignment="0" applyProtection="0">
      <alignment vertical="center"/>
    </xf>
    <xf numFmtId="0" fontId="47" fillId="25" borderId="0" applyNumberFormat="0" applyBorder="0" applyAlignment="0" applyProtection="0">
      <alignment vertical="center"/>
    </xf>
    <xf numFmtId="0" fontId="48" fillId="10" borderId="0" applyNumberFormat="0" applyBorder="0" applyAlignment="0" applyProtection="0">
      <alignment vertical="center"/>
    </xf>
    <xf numFmtId="0" fontId="47" fillId="24" borderId="0" applyNumberFormat="0" applyBorder="0" applyAlignment="0" applyProtection="0">
      <alignment vertical="center"/>
    </xf>
    <xf numFmtId="0" fontId="47" fillId="33" borderId="0" applyNumberFormat="0" applyBorder="0" applyAlignment="0" applyProtection="0">
      <alignment vertical="center"/>
    </xf>
    <xf numFmtId="0" fontId="47" fillId="23" borderId="0" applyNumberFormat="0" applyBorder="0" applyAlignment="0" applyProtection="0">
      <alignment vertical="center"/>
    </xf>
    <xf numFmtId="0" fontId="47" fillId="27" borderId="0" applyNumberFormat="0" applyBorder="0" applyAlignment="0" applyProtection="0">
      <alignment vertical="center"/>
    </xf>
    <xf numFmtId="0" fontId="48" fillId="6" borderId="0" applyNumberFormat="0" applyBorder="0" applyAlignment="0" applyProtection="0">
      <alignment vertical="center"/>
    </xf>
    <xf numFmtId="0" fontId="48" fillId="22" borderId="0" applyNumberFormat="0" applyBorder="0" applyAlignment="0" applyProtection="0">
      <alignment vertical="center"/>
    </xf>
    <xf numFmtId="0" fontId="47" fillId="4" borderId="0" applyNumberFormat="0" applyBorder="0" applyAlignment="0" applyProtection="0">
      <alignment vertical="center"/>
    </xf>
    <xf numFmtId="0" fontId="47" fillId="26" borderId="0" applyNumberFormat="0" applyBorder="0" applyAlignment="0" applyProtection="0">
      <alignment vertical="center"/>
    </xf>
    <xf numFmtId="0" fontId="48" fillId="32" borderId="0" applyNumberFormat="0" applyBorder="0" applyAlignment="0" applyProtection="0">
      <alignment vertical="center"/>
    </xf>
    <xf numFmtId="0" fontId="47" fillId="31" borderId="0" applyNumberFormat="0" applyBorder="0" applyAlignment="0" applyProtection="0">
      <alignment vertical="center"/>
    </xf>
    <xf numFmtId="0" fontId="48" fillId="21" borderId="0" applyNumberFormat="0" applyBorder="0" applyAlignment="0" applyProtection="0">
      <alignment vertical="center"/>
    </xf>
    <xf numFmtId="0" fontId="48" fillId="30" borderId="0" applyNumberFormat="0" applyBorder="0" applyAlignment="0" applyProtection="0">
      <alignment vertical="center"/>
    </xf>
    <xf numFmtId="0" fontId="47" fillId="29" borderId="0" applyNumberFormat="0" applyBorder="0" applyAlignment="0" applyProtection="0">
      <alignment vertical="center"/>
    </xf>
    <xf numFmtId="0" fontId="48" fillId="34" borderId="0" applyNumberFormat="0" applyBorder="0" applyAlignment="0" applyProtection="0">
      <alignment vertical="center"/>
    </xf>
    <xf numFmtId="0" fontId="66" fillId="0" borderId="0"/>
    <xf numFmtId="0" fontId="2" fillId="0" borderId="0"/>
    <xf numFmtId="0" fontId="66" fillId="0" borderId="0"/>
    <xf numFmtId="0" fontId="67" fillId="0" borderId="0">
      <alignment vertical="center"/>
    </xf>
    <xf numFmtId="0" fontId="7" fillId="0" borderId="0"/>
  </cellStyleXfs>
  <cellXfs count="180">
    <xf numFmtId="0" fontId="0" fillId="0" borderId="0" xfId="0"/>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right" vertical="center"/>
    </xf>
    <xf numFmtId="0" fontId="0"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 fontId="2" fillId="0" borderId="2" xfId="0" applyNumberFormat="1" applyFont="1" applyFill="1" applyBorder="1" applyAlignment="1">
      <alignment horizontal="right" vertical="center"/>
    </xf>
    <xf numFmtId="0" fontId="3" fillId="0" borderId="0" xfId="52" applyFont="1">
      <alignment vertical="center"/>
    </xf>
    <xf numFmtId="0" fontId="4" fillId="0" borderId="0" xfId="52" applyFont="1" applyAlignment="1">
      <alignment horizontal="center" vertical="center"/>
    </xf>
    <xf numFmtId="0" fontId="5" fillId="0" borderId="0" xfId="52" applyFont="1">
      <alignment vertical="center"/>
    </xf>
    <xf numFmtId="0" fontId="6" fillId="0" borderId="0" xfId="52" applyFont="1">
      <alignment vertical="center"/>
    </xf>
    <xf numFmtId="0" fontId="7" fillId="0" borderId="0" xfId="52" applyFont="1">
      <alignment vertical="center"/>
    </xf>
    <xf numFmtId="0" fontId="7" fillId="0" borderId="0" xfId="52" applyFont="1" applyAlignment="1">
      <alignment horizontal="center" vertical="center"/>
    </xf>
    <xf numFmtId="0" fontId="8" fillId="0" borderId="0" xfId="52" applyFont="1">
      <alignment vertical="center"/>
    </xf>
    <xf numFmtId="0" fontId="3" fillId="0" borderId="0" xfId="52" applyFont="1" applyAlignment="1">
      <alignment horizontal="center" vertical="center"/>
    </xf>
    <xf numFmtId="0" fontId="9" fillId="0" borderId="0" xfId="52" applyFont="1" applyAlignment="1">
      <alignment horizontal="center" vertical="center"/>
    </xf>
    <xf numFmtId="0" fontId="10" fillId="0" borderId="1" xfId="52" applyFont="1" applyBorder="1" applyAlignment="1">
      <alignment horizontal="right" vertical="center"/>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176" fontId="12" fillId="0" borderId="2" xfId="52" applyNumberFormat="1" applyFont="1" applyFill="1" applyBorder="1" applyAlignment="1">
      <alignment horizontal="center" vertical="center" wrapText="1"/>
    </xf>
    <xf numFmtId="49" fontId="13" fillId="0" borderId="2" xfId="50" applyNumberFormat="1" applyFont="1" applyFill="1" applyBorder="1" applyAlignment="1" applyProtection="1">
      <alignment horizontal="left" vertical="center" wrapText="1"/>
    </xf>
    <xf numFmtId="177" fontId="13" fillId="0" borderId="2" xfId="52" applyNumberFormat="1" applyFont="1" applyFill="1" applyBorder="1" applyAlignment="1">
      <alignment horizontal="center" vertical="center" wrapText="1"/>
    </xf>
    <xf numFmtId="0" fontId="14" fillId="0" borderId="2" xfId="52" applyFont="1" applyBorder="1" applyAlignment="1">
      <alignment vertical="center" wrapText="1"/>
    </xf>
    <xf numFmtId="49" fontId="15" fillId="0" borderId="2" xfId="50" applyNumberFormat="1" applyFont="1" applyFill="1" applyBorder="1" applyAlignment="1" applyProtection="1">
      <alignment horizontal="center" vertical="center" wrapText="1"/>
    </xf>
    <xf numFmtId="177" fontId="16" fillId="0" borderId="2" xfId="52" applyNumberFormat="1" applyFont="1" applyFill="1" applyBorder="1" applyAlignment="1">
      <alignment horizontal="center" vertical="center" wrapText="1"/>
    </xf>
    <xf numFmtId="0" fontId="6" fillId="0" borderId="0" xfId="52" applyFont="1" applyAlignment="1">
      <alignment horizontal="center" vertical="center"/>
    </xf>
    <xf numFmtId="0" fontId="17" fillId="0" borderId="0" xfId="52" applyFont="1" applyBorder="1" applyAlignment="1">
      <alignment horizontal="center" vertical="center"/>
    </xf>
    <xf numFmtId="0" fontId="18" fillId="0" borderId="0" xfId="52" applyFont="1" applyBorder="1" applyAlignment="1">
      <alignment horizontal="center" vertical="center"/>
    </xf>
    <xf numFmtId="0" fontId="14" fillId="0" borderId="2" xfId="52" applyFont="1" applyBorder="1" applyAlignment="1">
      <alignment horizontal="left" vertical="center"/>
    </xf>
    <xf numFmtId="49" fontId="13" fillId="0" borderId="2" xfId="50" applyNumberFormat="1" applyFont="1" applyFill="1" applyBorder="1" applyAlignment="1" applyProtection="1">
      <alignment horizontal="left" vertical="center"/>
    </xf>
    <xf numFmtId="177" fontId="13" fillId="0" borderId="2" xfId="52" applyNumberFormat="1" applyFont="1" applyFill="1" applyBorder="1" applyAlignment="1">
      <alignment horizontal="center" vertical="center"/>
    </xf>
    <xf numFmtId="49" fontId="14" fillId="0" borderId="2" xfId="50" applyNumberFormat="1" applyFont="1" applyFill="1" applyBorder="1" applyAlignment="1" applyProtection="1">
      <alignment horizontal="left" vertical="center"/>
    </xf>
    <xf numFmtId="0" fontId="14" fillId="0" borderId="2" xfId="52" applyFont="1" applyBorder="1">
      <alignment vertical="center"/>
    </xf>
    <xf numFmtId="177" fontId="10" fillId="0" borderId="2" xfId="0" applyNumberFormat="1"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176" fontId="16" fillId="0" borderId="2" xfId="52" applyNumberFormat="1" applyFont="1" applyFill="1" applyBorder="1" applyAlignment="1">
      <alignment horizontal="center" vertical="center"/>
    </xf>
    <xf numFmtId="176" fontId="13" fillId="0" borderId="2" xfId="52" applyNumberFormat="1" applyFont="1" applyFill="1" applyBorder="1" applyAlignment="1">
      <alignment horizontal="left" vertical="center"/>
    </xf>
    <xf numFmtId="0" fontId="5" fillId="0" borderId="0" xfId="0" applyFont="1" applyAlignment="1">
      <alignment vertical="center"/>
    </xf>
    <xf numFmtId="0" fontId="19" fillId="0" borderId="0" xfId="0" applyFont="1" applyAlignment="1">
      <alignment vertical="center"/>
    </xf>
    <xf numFmtId="0" fontId="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right" vertical="center"/>
    </xf>
    <xf numFmtId="0" fontId="11" fillId="0" borderId="2" xfId="0" applyFont="1" applyBorder="1" applyAlignment="1">
      <alignment horizontal="center"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4" fillId="0" borderId="2" xfId="0" applyFont="1" applyFill="1" applyBorder="1" applyAlignment="1">
      <alignment vertical="center" wrapText="1"/>
    </xf>
    <xf numFmtId="177" fontId="13" fillId="0" borderId="3" xfId="49" applyNumberFormat="1" applyFont="1" applyFill="1" applyBorder="1" applyAlignment="1">
      <alignment horizontal="center" vertical="center"/>
    </xf>
    <xf numFmtId="0" fontId="5" fillId="0" borderId="0" xfId="0" applyFont="1" applyAlignment="1">
      <alignment horizontal="center" vertical="center"/>
    </xf>
    <xf numFmtId="0" fontId="15" fillId="0" borderId="2" xfId="0" applyFont="1" applyFill="1" applyBorder="1" applyAlignment="1">
      <alignment vertical="center" wrapText="1"/>
    </xf>
    <xf numFmtId="177" fontId="15" fillId="0" borderId="2" xfId="0" applyNumberFormat="1" applyFont="1" applyFill="1" applyBorder="1" applyAlignment="1">
      <alignment horizontal="center" vertical="center" wrapText="1"/>
    </xf>
    <xf numFmtId="177" fontId="13" fillId="0" borderId="2" xfId="49" applyNumberFormat="1" applyFont="1" applyFill="1" applyBorder="1" applyAlignment="1">
      <alignment horizontal="center" vertical="center"/>
    </xf>
    <xf numFmtId="0" fontId="20" fillId="0" borderId="0" xfId="0" applyFont="1" applyAlignment="1">
      <alignment vertical="center"/>
    </xf>
    <xf numFmtId="0" fontId="13" fillId="0" borderId="0" xfId="0" applyFont="1" applyAlignment="1">
      <alignment vertical="center"/>
    </xf>
    <xf numFmtId="0" fontId="13" fillId="0" borderId="0" xfId="0" applyFont="1" applyFill="1" applyAlignment="1">
      <alignment vertical="center"/>
    </xf>
    <xf numFmtId="0" fontId="8" fillId="0" borderId="0" xfId="0" applyFont="1"/>
    <xf numFmtId="0" fontId="17" fillId="0" borderId="0" xfId="0" applyFont="1" applyBorder="1" applyAlignment="1">
      <alignment horizontal="center" vertical="center" wrapText="1"/>
    </xf>
    <xf numFmtId="0" fontId="14" fillId="0" borderId="1" xfId="0" applyFont="1" applyBorder="1" applyAlignment="1">
      <alignment vertical="center"/>
    </xf>
    <xf numFmtId="0" fontId="14" fillId="0" borderId="1" xfId="0" applyFont="1" applyBorder="1" applyAlignment="1">
      <alignment horizontal="right" vertical="center"/>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4" fillId="0" borderId="2" xfId="0" applyFont="1" applyBorder="1" applyAlignment="1">
      <alignment horizontal="center" vertical="center" wrapText="1"/>
    </xf>
    <xf numFmtId="178" fontId="14" fillId="2" borderId="2" xfId="0" applyNumberFormat="1" applyFont="1" applyFill="1" applyBorder="1" applyAlignment="1">
      <alignment horizontal="center" vertical="center" wrapText="1"/>
    </xf>
    <xf numFmtId="0" fontId="13" fillId="0" borderId="0" xfId="0" applyFont="1" applyAlignment="1">
      <alignment horizontal="left" vertical="center"/>
    </xf>
    <xf numFmtId="179" fontId="0" fillId="0" borderId="0" xfId="0" applyNumberFormat="1" applyAlignment="1">
      <alignment vertical="center"/>
    </xf>
    <xf numFmtId="0" fontId="0" fillId="0" borderId="0" xfId="0" applyFill="1" applyAlignment="1">
      <alignment vertical="center"/>
    </xf>
    <xf numFmtId="0" fontId="21"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2" xfId="0" applyFont="1" applyFill="1" applyBorder="1" applyAlignment="1">
      <alignment vertical="center"/>
    </xf>
    <xf numFmtId="0" fontId="14" fillId="0" borderId="2" xfId="0" applyFont="1" applyFill="1" applyBorder="1" applyAlignment="1">
      <alignment vertical="center"/>
    </xf>
    <xf numFmtId="0" fontId="14" fillId="0" borderId="6" xfId="0" applyFont="1" applyFill="1" applyBorder="1" applyAlignment="1">
      <alignment vertical="center"/>
    </xf>
    <xf numFmtId="0" fontId="0" fillId="0" borderId="2" xfId="0" applyFill="1" applyBorder="1" applyAlignment="1">
      <alignment vertical="center"/>
    </xf>
    <xf numFmtId="1" fontId="14" fillId="0" borderId="2" xfId="0" applyNumberFormat="1" applyFont="1" applyFill="1" applyBorder="1" applyAlignment="1" applyProtection="1">
      <alignment vertical="center"/>
      <protection locked="0"/>
    </xf>
    <xf numFmtId="0" fontId="5" fillId="0" borderId="0" xfId="53" applyFont="1" applyFill="1" applyAlignment="1">
      <alignment horizontal="center" vertical="center"/>
    </xf>
    <xf numFmtId="0" fontId="5" fillId="0" borderId="0" xfId="53" applyFont="1" applyFill="1" applyAlignment="1">
      <alignment vertical="center"/>
    </xf>
    <xf numFmtId="0" fontId="7" fillId="0" borderId="0" xfId="53" applyFont="1" applyFill="1" applyAlignment="1">
      <alignment vertical="center"/>
    </xf>
    <xf numFmtId="0" fontId="7" fillId="0" borderId="0" xfId="53" applyFont="1" applyFill="1" applyAlignment="1">
      <alignment horizontal="center" vertical="center"/>
    </xf>
    <xf numFmtId="0" fontId="19" fillId="0" borderId="0" xfId="53" applyFont="1" applyFill="1" applyAlignment="1">
      <alignment vertical="center"/>
    </xf>
    <xf numFmtId="0" fontId="17" fillId="0" borderId="0" xfId="53" applyFont="1" applyFill="1" applyAlignment="1">
      <alignment horizontal="center" vertical="center"/>
    </xf>
    <xf numFmtId="0" fontId="18" fillId="0" borderId="0" xfId="53" applyFont="1" applyFill="1" applyAlignment="1">
      <alignment horizontal="center" vertical="center"/>
    </xf>
    <xf numFmtId="0" fontId="14" fillId="0" borderId="0" xfId="53" applyFont="1" applyFill="1" applyAlignment="1">
      <alignment horizontal="right" vertical="center"/>
    </xf>
    <xf numFmtId="0" fontId="11" fillId="0" borderId="2" xfId="53" applyFont="1" applyFill="1" applyBorder="1" applyAlignment="1">
      <alignment horizontal="center" vertical="center"/>
    </xf>
    <xf numFmtId="0" fontId="14" fillId="0" borderId="2" xfId="53" applyFont="1" applyFill="1" applyBorder="1" applyAlignment="1">
      <alignment horizontal="left" vertical="center" wrapText="1"/>
    </xf>
    <xf numFmtId="3" fontId="14" fillId="0" borderId="2" xfId="53" applyNumberFormat="1" applyFont="1" applyFill="1" applyBorder="1" applyAlignment="1" applyProtection="1">
      <alignment vertical="center" wrapText="1"/>
    </xf>
    <xf numFmtId="1" fontId="14" fillId="0" borderId="2" xfId="53" applyNumberFormat="1" applyFont="1" applyFill="1" applyBorder="1" applyAlignment="1">
      <alignment horizontal="center" vertical="center" wrapText="1"/>
    </xf>
    <xf numFmtId="3" fontId="14" fillId="0" borderId="2" xfId="53" applyNumberFormat="1" applyFont="1" applyFill="1" applyBorder="1" applyAlignment="1" applyProtection="1">
      <alignment horizontal="left" vertical="center" wrapText="1"/>
    </xf>
    <xf numFmtId="0" fontId="24" fillId="0" borderId="2" xfId="53" applyFont="1" applyFill="1" applyBorder="1" applyAlignment="1">
      <alignment horizontal="left" vertical="center" wrapText="1"/>
    </xf>
    <xf numFmtId="0" fontId="14" fillId="0" borderId="2" xfId="53" applyFont="1" applyFill="1" applyBorder="1" applyAlignment="1">
      <alignment vertical="center" wrapText="1"/>
    </xf>
    <xf numFmtId="0" fontId="15" fillId="0" borderId="2" xfId="53" applyFont="1" applyFill="1" applyBorder="1" applyAlignment="1">
      <alignment horizontal="center" vertical="center" wrapText="1"/>
    </xf>
    <xf numFmtId="1" fontId="15" fillId="0" borderId="2" xfId="53" applyNumberFormat="1" applyFont="1" applyFill="1" applyBorder="1" applyAlignment="1">
      <alignment horizontal="center" vertical="center" wrapText="1"/>
    </xf>
    <xf numFmtId="0" fontId="15" fillId="0" borderId="2" xfId="53" applyFont="1" applyFill="1" applyBorder="1" applyAlignment="1">
      <alignment vertical="center" wrapText="1"/>
    </xf>
    <xf numFmtId="0" fontId="6" fillId="0" borderId="0" xfId="53" applyFont="1" applyFill="1" applyAlignment="1">
      <alignment vertical="center"/>
    </xf>
    <xf numFmtId="0" fontId="25" fillId="0" borderId="0" xfId="53" applyFont="1" applyFill="1" applyAlignment="1">
      <alignment vertical="center"/>
    </xf>
    <xf numFmtId="0" fontId="11" fillId="0" borderId="2" xfId="53" applyFont="1" applyFill="1" applyBorder="1" applyAlignment="1">
      <alignment horizontal="center" vertical="center" wrapText="1"/>
    </xf>
    <xf numFmtId="177" fontId="14" fillId="0" borderId="2" xfId="53" applyNumberFormat="1" applyFont="1" applyFill="1" applyBorder="1" applyAlignment="1">
      <alignment horizontal="center" vertical="center" wrapText="1"/>
    </xf>
    <xf numFmtId="177" fontId="15" fillId="0" borderId="2" xfId="53" applyNumberFormat="1" applyFont="1" applyFill="1" applyBorder="1" applyAlignment="1">
      <alignment horizontal="center" vertical="center" wrapText="1"/>
    </xf>
    <xf numFmtId="0" fontId="14" fillId="2" borderId="2" xfId="53" applyFont="1" applyFill="1" applyBorder="1" applyAlignment="1">
      <alignment vertical="center" wrapText="1"/>
    </xf>
    <xf numFmtId="49" fontId="14" fillId="2" borderId="2" xfId="0" applyNumberFormat="1" applyFont="1" applyFill="1" applyBorder="1" applyAlignment="1">
      <alignment horizontal="left" vertical="center" wrapText="1"/>
    </xf>
    <xf numFmtId="0" fontId="14" fillId="0" borderId="2" xfId="53" applyFont="1" applyFill="1" applyBorder="1" applyAlignment="1">
      <alignment horizontal="center" vertical="center" wrapText="1"/>
    </xf>
    <xf numFmtId="0" fontId="26"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7" fillId="0" borderId="1" xfId="0" applyFont="1" applyBorder="1" applyAlignment="1">
      <alignment horizontal="right" vertical="center" wrapText="1"/>
    </xf>
    <xf numFmtId="0" fontId="14"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xf>
    <xf numFmtId="0" fontId="27" fillId="0" borderId="8" xfId="0" applyFont="1" applyFill="1" applyBorder="1" applyAlignment="1">
      <alignment horizontal="left" vertical="center"/>
    </xf>
    <xf numFmtId="0" fontId="26" fillId="0" borderId="8" xfId="0" applyFont="1" applyFill="1" applyBorder="1" applyAlignment="1">
      <alignment horizontal="left" vertical="center"/>
    </xf>
    <xf numFmtId="177" fontId="28" fillId="0" borderId="0" xfId="0" applyNumberFormat="1" applyFont="1" applyAlignment="1">
      <alignment vertical="center" wrapText="1"/>
    </xf>
    <xf numFmtId="177" fontId="0" fillId="0" borderId="0" xfId="0" applyNumberFormat="1" applyAlignment="1">
      <alignment vertical="center" wrapText="1"/>
    </xf>
    <xf numFmtId="0" fontId="29" fillId="3" borderId="0" xfId="0" applyFont="1" applyFill="1" applyBorder="1" applyAlignment="1">
      <alignment horizontal="center" vertical="center" wrapText="1"/>
    </xf>
    <xf numFmtId="0" fontId="30" fillId="3" borderId="0" xfId="0" applyFont="1" applyFill="1" applyBorder="1" applyAlignment="1">
      <alignment horizontal="center" vertical="center" wrapText="1"/>
    </xf>
    <xf numFmtId="177" fontId="28" fillId="0" borderId="0" xfId="0" applyNumberFormat="1" applyFont="1" applyFill="1" applyBorder="1" applyAlignment="1">
      <alignment horizontal="center" vertical="center" wrapText="1"/>
    </xf>
    <xf numFmtId="177" fontId="28" fillId="0" borderId="0" xfId="0" applyNumberFormat="1" applyFont="1" applyFill="1" applyBorder="1" applyAlignment="1">
      <alignment horizontal="right" vertical="center" wrapText="1"/>
    </xf>
    <xf numFmtId="177" fontId="23" fillId="0" borderId="4" xfId="0" applyNumberFormat="1" applyFont="1" applyBorder="1" applyAlignment="1">
      <alignment horizontal="center" vertical="center" wrapText="1"/>
    </xf>
    <xf numFmtId="177" fontId="14" fillId="0" borderId="2" xfId="0" applyNumberFormat="1" applyFont="1" applyFill="1" applyBorder="1" applyAlignment="1">
      <alignment vertical="center" wrapText="1" shrinkToFit="1"/>
    </xf>
    <xf numFmtId="177" fontId="14" fillId="0" borderId="2" xfId="0" applyNumberFormat="1" applyFont="1" applyBorder="1" applyAlignment="1">
      <alignment vertical="center" wrapText="1"/>
    </xf>
    <xf numFmtId="0" fontId="0" fillId="0" borderId="0" xfId="0" applyFill="1"/>
    <xf numFmtId="180" fontId="0" fillId="0" borderId="0" xfId="0" applyNumberFormat="1"/>
    <xf numFmtId="0" fontId="31" fillId="0" borderId="0" xfId="0" applyFont="1" applyAlignment="1">
      <alignment horizontal="center" vertical="center"/>
    </xf>
    <xf numFmtId="0" fontId="2" fillId="0" borderId="0" xfId="0" applyFont="1" applyFill="1" applyAlignment="1">
      <alignment horizontal="left" vertical="center"/>
    </xf>
    <xf numFmtId="180" fontId="32" fillId="0" borderId="0" xfId="0" applyNumberFormat="1" applyFont="1" applyAlignment="1">
      <alignment horizontal="right" vertical="center"/>
    </xf>
    <xf numFmtId="0" fontId="33" fillId="0" borderId="2" xfId="0" applyFont="1" applyFill="1" applyBorder="1" applyAlignment="1">
      <alignment horizontal="center" vertical="center"/>
    </xf>
    <xf numFmtId="180" fontId="33" fillId="0" borderId="2" xfId="0" applyNumberFormat="1" applyFont="1" applyBorder="1" applyAlignment="1">
      <alignment horizontal="center" vertical="center"/>
    </xf>
    <xf numFmtId="180" fontId="33" fillId="0" borderId="6" xfId="0" applyNumberFormat="1" applyFont="1" applyBorder="1" applyAlignment="1">
      <alignment horizontal="center" vertical="center"/>
    </xf>
    <xf numFmtId="180" fontId="33" fillId="0" borderId="5" xfId="0" applyNumberFormat="1" applyFont="1" applyBorder="1" applyAlignment="1">
      <alignment horizontal="center" vertical="center"/>
    </xf>
    <xf numFmtId="0" fontId="33" fillId="0" borderId="4" xfId="0" applyFont="1" applyBorder="1" applyAlignment="1">
      <alignment horizontal="center" vertical="center"/>
    </xf>
    <xf numFmtId="0" fontId="33" fillId="0" borderId="4" xfId="0" applyFont="1" applyFill="1" applyBorder="1" applyAlignment="1">
      <alignment horizontal="center" vertical="center"/>
    </xf>
    <xf numFmtId="180" fontId="33" fillId="0" borderId="4" xfId="0" applyNumberFormat="1" applyFont="1" applyBorder="1" applyAlignment="1">
      <alignment horizontal="center" vertical="center"/>
    </xf>
    <xf numFmtId="0" fontId="0" fillId="0" borderId="6" xfId="0" applyNumberFormat="1" applyFont="1" applyFill="1" applyBorder="1" applyAlignment="1" applyProtection="1">
      <alignment horizontal="left" vertical="center"/>
    </xf>
    <xf numFmtId="180" fontId="0" fillId="0" borderId="6" xfId="0" applyNumberFormat="1" applyFont="1" applyFill="1" applyBorder="1" applyAlignment="1" applyProtection="1">
      <alignment horizontal="right" vertical="center"/>
    </xf>
    <xf numFmtId="180" fontId="0" fillId="0" borderId="2" xfId="0" applyNumberFormat="1" applyFont="1" applyFill="1" applyBorder="1" applyAlignment="1" applyProtection="1">
      <alignment horizontal="right" vertical="center"/>
    </xf>
    <xf numFmtId="0" fontId="32" fillId="0" borderId="0" xfId="0" applyFont="1" applyFill="1" applyAlignment="1">
      <alignment vertical="center"/>
    </xf>
    <xf numFmtId="180" fontId="0" fillId="2" borderId="6" xfId="0" applyNumberFormat="1" applyFont="1" applyFill="1" applyBorder="1" applyAlignment="1" applyProtection="1">
      <alignment horizontal="right" vertical="center"/>
    </xf>
    <xf numFmtId="0" fontId="34" fillId="2" borderId="0" xfId="0" applyFont="1" applyFill="1" applyAlignment="1">
      <alignment vertical="center"/>
    </xf>
    <xf numFmtId="0" fontId="35" fillId="2" borderId="0" xfId="0" applyFont="1" applyFill="1" applyAlignment="1">
      <alignment vertical="center"/>
    </xf>
    <xf numFmtId="0" fontId="36" fillId="2" borderId="0" xfId="0" applyFont="1" applyFill="1" applyAlignment="1">
      <alignment vertical="center"/>
    </xf>
    <xf numFmtId="0" fontId="34" fillId="2" borderId="0" xfId="0" applyFont="1" applyFill="1" applyAlignment="1">
      <alignment horizontal="center" vertical="center"/>
    </xf>
    <xf numFmtId="0" fontId="9" fillId="2" borderId="0" xfId="0" applyFont="1" applyFill="1" applyAlignment="1">
      <alignment horizontal="center" vertical="center"/>
    </xf>
    <xf numFmtId="0" fontId="37" fillId="2" borderId="0" xfId="0" applyFont="1" applyFill="1" applyAlignment="1">
      <alignment horizontal="center" vertical="center"/>
    </xf>
    <xf numFmtId="0" fontId="36" fillId="2" borderId="0" xfId="0" applyFont="1" applyFill="1" applyAlignment="1">
      <alignment horizontal="center" vertical="center"/>
    </xf>
    <xf numFmtId="0" fontId="38" fillId="2" borderId="2" xfId="0" applyFont="1" applyFill="1" applyBorder="1" applyAlignment="1">
      <alignment horizontal="center" vertical="center"/>
    </xf>
    <xf numFmtId="0" fontId="36" fillId="2" borderId="2" xfId="0" applyFont="1" applyFill="1" applyBorder="1" applyAlignment="1">
      <alignment horizontal="left" vertical="center"/>
    </xf>
    <xf numFmtId="0" fontId="39" fillId="2" borderId="2" xfId="0" applyNumberFormat="1" applyFont="1" applyFill="1" applyBorder="1" applyAlignment="1" applyProtection="1">
      <alignment horizontal="left" vertical="center"/>
      <protection locked="0"/>
    </xf>
    <xf numFmtId="0" fontId="36" fillId="2" borderId="2" xfId="0" applyFont="1" applyFill="1" applyBorder="1" applyAlignment="1">
      <alignment horizontal="center" vertical="center"/>
    </xf>
    <xf numFmtId="0" fontId="36" fillId="2" borderId="2" xfId="0" applyNumberFormat="1" applyFont="1" applyFill="1" applyBorder="1" applyAlignment="1" applyProtection="1">
      <alignment horizontal="left" vertical="center"/>
      <protection locked="0"/>
    </xf>
    <xf numFmtId="0" fontId="40" fillId="2" borderId="2" xfId="0" applyNumberFormat="1" applyFont="1" applyFill="1" applyBorder="1" applyAlignment="1" applyProtection="1">
      <alignment horizontal="left" vertical="center"/>
      <protection locked="0"/>
    </xf>
    <xf numFmtId="0" fontId="6" fillId="0" borderId="0" xfId="0" applyNumberFormat="1" applyFont="1" applyFill="1" applyAlignment="1">
      <alignment vertical="center"/>
    </xf>
    <xf numFmtId="0" fontId="6" fillId="0" borderId="0" xfId="0" applyFont="1" applyFill="1" applyAlignment="1">
      <alignment vertical="center"/>
    </xf>
    <xf numFmtId="0" fontId="41" fillId="0" borderId="0" xfId="0" applyNumberFormat="1" applyFont="1" applyFill="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2" fillId="0" borderId="2" xfId="0" applyNumberFormat="1" applyFont="1" applyFill="1" applyBorder="1" applyAlignment="1">
      <alignment horizontal="center" vertical="center" wrapText="1"/>
    </xf>
    <xf numFmtId="49" fontId="43" fillId="2" borderId="2" xfId="0" applyNumberFormat="1" applyFont="1" applyFill="1" applyBorder="1" applyAlignment="1" applyProtection="1">
      <alignment horizontal="center" vertical="center" wrapText="1"/>
    </xf>
    <xf numFmtId="181" fontId="44" fillId="2" borderId="2" xfId="0" applyNumberFormat="1" applyFont="1" applyFill="1" applyBorder="1" applyAlignment="1">
      <alignment horizontal="right" vertical="center"/>
    </xf>
    <xf numFmtId="181" fontId="44" fillId="2" borderId="2" xfId="8" applyNumberFormat="1" applyFont="1" applyFill="1" applyBorder="1" applyAlignment="1" applyProtection="1">
      <alignment horizontal="right" vertical="center" wrapText="1"/>
    </xf>
    <xf numFmtId="49" fontId="44" fillId="2" borderId="2"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xf>
    <xf numFmtId="0" fontId="33" fillId="0" borderId="2" xfId="0" applyNumberFormat="1" applyFont="1" applyFill="1" applyBorder="1" applyAlignment="1">
      <alignment horizontal="center" vertical="center" wrapText="1"/>
    </xf>
    <xf numFmtId="0" fontId="6" fillId="0" borderId="2" xfId="0" applyNumberFormat="1" applyFont="1" applyFill="1" applyBorder="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7" fillId="0" borderId="0" xfId="0" applyFont="1" applyAlignment="1">
      <alignment horizontal="center" vertical="center"/>
    </xf>
    <xf numFmtId="0" fontId="45" fillId="3" borderId="0" xfId="0" applyFont="1" applyFill="1" applyBorder="1" applyAlignment="1">
      <alignment horizontal="center" vertical="center" wrapText="1"/>
    </xf>
    <xf numFmtId="0" fontId="46" fillId="0" borderId="0" xfId="0" applyFont="1" applyFill="1" applyBorder="1" applyAlignment="1">
      <alignment vertical="center" wrapText="1"/>
    </xf>
    <xf numFmtId="0" fontId="46" fillId="0" borderId="1"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177" fontId="16"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177" fontId="13"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24" fillId="0" borderId="2" xfId="0" applyFont="1" applyFill="1" applyBorder="1" applyAlignment="1">
      <alignment vertical="center" wrapText="1"/>
    </xf>
    <xf numFmtId="0" fontId="14" fillId="3" borderId="2" xfId="0" applyNumberFormat="1" applyFont="1" applyFill="1" applyBorder="1" applyAlignment="1">
      <alignment vertical="center" wrapText="1"/>
    </xf>
    <xf numFmtId="0" fontId="24" fillId="3" borderId="2" xfId="0" applyNumberFormat="1" applyFont="1" applyFill="1" applyBorder="1" applyAlignment="1">
      <alignment vertical="center" wrapText="1"/>
    </xf>
    <xf numFmtId="0" fontId="14" fillId="3" borderId="2" xfId="0" applyNumberFormat="1" applyFont="1" applyFill="1" applyBorder="1" applyAlignment="1">
      <alignment horizontal="left" vertical="center" wrapText="1"/>
    </xf>
    <xf numFmtId="0" fontId="16" fillId="0" borderId="2" xfId="0" applyFont="1" applyFill="1" applyBorder="1" applyAlignment="1">
      <alignment horizontal="center" vertical="center" wrapText="1"/>
    </xf>
    <xf numFmtId="0" fontId="6" fillId="0" borderId="0" xfId="0" applyFont="1" applyFill="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3" xfId="50"/>
    <cellStyle name="常规 4" xfId="51"/>
    <cellStyle name="常规_2016年省级国有资本经营支出预算表" xfId="52"/>
    <cellStyle name="常规_21湖北省2015年地方财政预算表（20150331报部）" xfId="53"/>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0"/>
  <sheetViews>
    <sheetView tabSelected="1" view="pageBreakPreview" zoomScaleNormal="100" workbookViewId="0">
      <selection activeCell="B4" sqref="A4:B4"/>
    </sheetView>
  </sheetViews>
  <sheetFormatPr defaultColWidth="9" defaultRowHeight="18" customHeight="1" outlineLevelCol="2"/>
  <cols>
    <col min="1" max="1" width="11.25" style="39" customWidth="1"/>
    <col min="2" max="2" width="50.25" style="39" customWidth="1"/>
    <col min="3" max="3" width="14.75" style="164" customWidth="1"/>
    <col min="4" max="16384" width="9" style="39"/>
  </cols>
  <sheetData>
    <row r="1" customHeight="1" spans="1:1">
      <c r="A1" s="38" t="s">
        <v>0</v>
      </c>
    </row>
    <row r="2" ht="39.95" customHeight="1" spans="1:3">
      <c r="A2" s="165" t="s">
        <v>1</v>
      </c>
      <c r="B2" s="114"/>
      <c r="C2" s="114"/>
    </row>
    <row r="3" s="162" customFormat="1" customHeight="1" spans="2:3">
      <c r="B3" s="166"/>
      <c r="C3" s="167" t="s">
        <v>2</v>
      </c>
    </row>
    <row r="4" s="162" customFormat="1" ht="20.1" customHeight="1" spans="1:3">
      <c r="A4" s="17" t="s">
        <v>3</v>
      </c>
      <c r="B4" s="18" t="s">
        <v>4</v>
      </c>
      <c r="C4" s="18" t="s">
        <v>5</v>
      </c>
    </row>
    <row r="5" s="151" customFormat="1" ht="20.1" customHeight="1" spans="1:3">
      <c r="A5" s="168"/>
      <c r="B5" s="169" t="s">
        <v>6</v>
      </c>
      <c r="C5" s="170">
        <f>C6+C22</f>
        <v>85500</v>
      </c>
    </row>
    <row r="6" s="151" customFormat="1" ht="20.1" customHeight="1" spans="1:3">
      <c r="A6" s="44">
        <v>101</v>
      </c>
      <c r="B6" s="171" t="s">
        <v>7</v>
      </c>
      <c r="C6" s="172">
        <f>SUM(C7:C21)</f>
        <v>62409</v>
      </c>
    </row>
    <row r="7" s="151" customFormat="1" ht="20.1" customHeight="1" spans="1:3">
      <c r="A7" s="44">
        <v>10101</v>
      </c>
      <c r="B7" s="171" t="s">
        <v>8</v>
      </c>
      <c r="C7" s="172">
        <v>21834</v>
      </c>
    </row>
    <row r="8" s="151" customFormat="1" ht="20.1" customHeight="1" spans="1:3">
      <c r="A8" s="44">
        <v>10104</v>
      </c>
      <c r="B8" s="171" t="s">
        <v>9</v>
      </c>
      <c r="C8" s="172">
        <v>6984</v>
      </c>
    </row>
    <row r="9" s="151" customFormat="1" ht="20.1" customHeight="1" spans="1:3">
      <c r="A9" s="44">
        <v>10106</v>
      </c>
      <c r="B9" s="171" t="s">
        <v>10</v>
      </c>
      <c r="C9" s="172">
        <v>1113</v>
      </c>
    </row>
    <row r="10" s="151" customFormat="1" ht="20.1" customHeight="1" spans="1:3">
      <c r="A10" s="44">
        <v>10107</v>
      </c>
      <c r="B10" s="171" t="s">
        <v>11</v>
      </c>
      <c r="C10" s="172">
        <v>9857</v>
      </c>
    </row>
    <row r="11" s="151" customFormat="1" ht="20.1" customHeight="1" spans="1:3">
      <c r="A11" s="44">
        <v>10109</v>
      </c>
      <c r="B11" s="171" t="s">
        <v>12</v>
      </c>
      <c r="C11" s="172">
        <v>2117</v>
      </c>
    </row>
    <row r="12" s="151" customFormat="1" ht="20.1" customHeight="1" spans="1:3">
      <c r="A12" s="44">
        <v>10110</v>
      </c>
      <c r="B12" s="171" t="s">
        <v>13</v>
      </c>
      <c r="C12" s="172">
        <v>728</v>
      </c>
    </row>
    <row r="13" s="151" customFormat="1" ht="20.1" customHeight="1" spans="1:3">
      <c r="A13" s="44">
        <v>10111</v>
      </c>
      <c r="B13" s="171" t="s">
        <v>14</v>
      </c>
      <c r="C13" s="172">
        <v>521</v>
      </c>
    </row>
    <row r="14" s="151" customFormat="1" ht="20.1" customHeight="1" spans="1:3">
      <c r="A14" s="44">
        <v>10112</v>
      </c>
      <c r="B14" s="171" t="s">
        <v>15</v>
      </c>
      <c r="C14" s="172">
        <v>706</v>
      </c>
    </row>
    <row r="15" s="151" customFormat="1" ht="20.1" customHeight="1" spans="1:3">
      <c r="A15" s="44">
        <v>10113</v>
      </c>
      <c r="B15" s="171" t="s">
        <v>16</v>
      </c>
      <c r="C15" s="172">
        <v>1240</v>
      </c>
    </row>
    <row r="16" s="151" customFormat="1" ht="20.1" customHeight="1" spans="1:3">
      <c r="A16" s="44">
        <v>10114</v>
      </c>
      <c r="B16" s="171" t="s">
        <v>17</v>
      </c>
      <c r="C16" s="172">
        <v>2311</v>
      </c>
    </row>
    <row r="17" s="151" customFormat="1" ht="20.1" customHeight="1" spans="1:3">
      <c r="A17" s="44">
        <v>10118</v>
      </c>
      <c r="B17" s="171" t="s">
        <v>18</v>
      </c>
      <c r="C17" s="172">
        <v>13016</v>
      </c>
    </row>
    <row r="18" s="151" customFormat="1" ht="20.1" customHeight="1" spans="1:3">
      <c r="A18" s="44">
        <v>10119</v>
      </c>
      <c r="B18" s="171" t="s">
        <v>19</v>
      </c>
      <c r="C18" s="172">
        <v>1822</v>
      </c>
    </row>
    <row r="19" s="151" customFormat="1" ht="20.1" customHeight="1" spans="1:3">
      <c r="A19" s="44">
        <v>10120</v>
      </c>
      <c r="B19" s="171" t="s">
        <v>20</v>
      </c>
      <c r="C19" s="172"/>
    </row>
    <row r="20" s="151" customFormat="1" ht="20.1" customHeight="1" spans="1:3">
      <c r="A20" s="44">
        <v>10121</v>
      </c>
      <c r="B20" s="171" t="s">
        <v>21</v>
      </c>
      <c r="C20" s="172">
        <v>160</v>
      </c>
    </row>
    <row r="21" s="151" customFormat="1" ht="20.1" customHeight="1" spans="1:3">
      <c r="A21" s="44">
        <v>10199</v>
      </c>
      <c r="B21" s="171" t="s">
        <v>22</v>
      </c>
      <c r="C21" s="172"/>
    </row>
    <row r="22" s="151" customFormat="1" ht="20.1" customHeight="1" spans="1:3">
      <c r="A22" s="44">
        <v>103</v>
      </c>
      <c r="B22" s="171" t="s">
        <v>23</v>
      </c>
      <c r="C22" s="172">
        <f>SUM(C23:C30)</f>
        <v>23091</v>
      </c>
    </row>
    <row r="23" s="151" customFormat="1" ht="20.1" customHeight="1" spans="1:3">
      <c r="A23" s="44">
        <v>10302</v>
      </c>
      <c r="B23" s="171" t="s">
        <v>24</v>
      </c>
      <c r="C23" s="172">
        <v>4846</v>
      </c>
    </row>
    <row r="24" s="151" customFormat="1" ht="20.1" customHeight="1" spans="1:3">
      <c r="A24" s="44">
        <v>10304</v>
      </c>
      <c r="B24" s="171" t="s">
        <v>25</v>
      </c>
      <c r="C24" s="172">
        <v>8230</v>
      </c>
    </row>
    <row r="25" s="151" customFormat="1" ht="20.1" customHeight="1" spans="1:3">
      <c r="A25" s="44">
        <v>10305</v>
      </c>
      <c r="B25" s="171" t="s">
        <v>26</v>
      </c>
      <c r="C25" s="172">
        <v>3922</v>
      </c>
    </row>
    <row r="26" s="151" customFormat="1" ht="20.1" customHeight="1" spans="1:3">
      <c r="A26" s="44">
        <v>10306</v>
      </c>
      <c r="B26" s="171" t="s">
        <v>27</v>
      </c>
      <c r="C26" s="172"/>
    </row>
    <row r="27" s="151" customFormat="1" ht="20.1" customHeight="1" spans="1:3">
      <c r="A27" s="44">
        <v>10307</v>
      </c>
      <c r="B27" s="171" t="s">
        <v>28</v>
      </c>
      <c r="C27" s="172">
        <v>5793</v>
      </c>
    </row>
    <row r="28" s="151" customFormat="1" ht="20.1" customHeight="1" spans="1:3">
      <c r="A28" s="44">
        <v>10308</v>
      </c>
      <c r="B28" s="171" t="s">
        <v>29</v>
      </c>
      <c r="C28" s="172">
        <v>50</v>
      </c>
    </row>
    <row r="29" s="151" customFormat="1" ht="20.1" customHeight="1" spans="1:3">
      <c r="A29" s="44">
        <v>10309</v>
      </c>
      <c r="B29" s="171" t="s">
        <v>30</v>
      </c>
      <c r="C29" s="172">
        <v>250</v>
      </c>
    </row>
    <row r="30" s="151" customFormat="1" ht="20.1" customHeight="1" spans="1:3">
      <c r="A30" s="44">
        <v>10399</v>
      </c>
      <c r="B30" s="171" t="s">
        <v>31</v>
      </c>
      <c r="C30" s="172"/>
    </row>
    <row r="31" s="163" customFormat="1" ht="20.1" customHeight="1" spans="1:3">
      <c r="A31" s="168">
        <v>110</v>
      </c>
      <c r="B31" s="169" t="s">
        <v>32</v>
      </c>
      <c r="C31" s="170">
        <f>C32+C34+C71+C93+C96+C98+C104+C110</f>
        <v>396343</v>
      </c>
    </row>
    <row r="32" s="151" customFormat="1" ht="20.1" customHeight="1" spans="1:3">
      <c r="A32" s="44">
        <v>11001</v>
      </c>
      <c r="B32" s="173" t="s">
        <v>33</v>
      </c>
      <c r="C32" s="172">
        <v>1227</v>
      </c>
    </row>
    <row r="33" s="151" customFormat="1" ht="20.1" customHeight="1" spans="1:3">
      <c r="A33" s="44">
        <v>1100199</v>
      </c>
      <c r="B33" s="173" t="s">
        <v>34</v>
      </c>
      <c r="C33" s="172">
        <v>183</v>
      </c>
    </row>
    <row r="34" s="151" customFormat="1" ht="20.1" customHeight="1" spans="1:3">
      <c r="A34" s="44">
        <v>11002</v>
      </c>
      <c r="B34" s="173" t="s">
        <v>35</v>
      </c>
      <c r="C34" s="172">
        <f>SUM(C35:C70)</f>
        <v>329904</v>
      </c>
    </row>
    <row r="35" s="151" customFormat="1" ht="20.1" customHeight="1" spans="1:3">
      <c r="A35" s="44">
        <v>1100201</v>
      </c>
      <c r="B35" s="174" t="s">
        <v>36</v>
      </c>
      <c r="C35" s="172"/>
    </row>
    <row r="36" s="151" customFormat="1" ht="20.1" customHeight="1" spans="1:3">
      <c r="A36" s="44">
        <v>1100202</v>
      </c>
      <c r="B36" s="173" t="s">
        <v>37</v>
      </c>
      <c r="C36" s="172">
        <v>5017</v>
      </c>
    </row>
    <row r="37" s="151" customFormat="1" ht="20.1" customHeight="1" spans="1:3">
      <c r="A37" s="44">
        <v>1100207</v>
      </c>
      <c r="B37" s="173" t="s">
        <v>38</v>
      </c>
      <c r="C37" s="172">
        <v>42353</v>
      </c>
    </row>
    <row r="38" s="151" customFormat="1" ht="20.1" customHeight="1" spans="1:3">
      <c r="A38" s="44">
        <v>1100208</v>
      </c>
      <c r="B38" s="173" t="s">
        <v>39</v>
      </c>
      <c r="C38" s="172">
        <v>29167</v>
      </c>
    </row>
    <row r="39" s="151" customFormat="1" ht="20.1" customHeight="1" spans="1:3">
      <c r="A39" s="44">
        <v>1100214</v>
      </c>
      <c r="B39" s="173" t="s">
        <v>40</v>
      </c>
      <c r="C39" s="172">
        <v>2191</v>
      </c>
    </row>
    <row r="40" s="151" customFormat="1" ht="20.1" customHeight="1" spans="1:3">
      <c r="A40" s="44">
        <v>1100220</v>
      </c>
      <c r="B40" s="173" t="s">
        <v>41</v>
      </c>
      <c r="C40" s="172"/>
    </row>
    <row r="41" s="151" customFormat="1" ht="20.1" customHeight="1" spans="1:3">
      <c r="A41" s="44">
        <v>1100221</v>
      </c>
      <c r="B41" s="173" t="s">
        <v>42</v>
      </c>
      <c r="C41" s="172"/>
    </row>
    <row r="42" s="151" customFormat="1" ht="20.1" customHeight="1" spans="1:3">
      <c r="A42" s="44">
        <v>1100222</v>
      </c>
      <c r="B42" s="173" t="s">
        <v>43</v>
      </c>
      <c r="C42" s="172"/>
    </row>
    <row r="43" s="151" customFormat="1" ht="20.1" customHeight="1" spans="1:3">
      <c r="A43" s="44">
        <v>1100225</v>
      </c>
      <c r="B43" s="173" t="s">
        <v>44</v>
      </c>
      <c r="C43" s="172">
        <v>7516</v>
      </c>
    </row>
    <row r="44" s="151" customFormat="1" ht="20.1" customHeight="1" spans="1:3">
      <c r="A44" s="44">
        <v>1100226</v>
      </c>
      <c r="B44" s="173" t="s">
        <v>45</v>
      </c>
      <c r="C44" s="172">
        <v>1686</v>
      </c>
    </row>
    <row r="45" s="151" customFormat="1" ht="20.1" customHeight="1" spans="1:3">
      <c r="A45" s="44">
        <v>1100227</v>
      </c>
      <c r="B45" s="173" t="s">
        <v>46</v>
      </c>
      <c r="C45" s="172">
        <v>38070</v>
      </c>
    </row>
    <row r="46" s="151" customFormat="1" ht="20.1" customHeight="1" spans="1:3">
      <c r="A46" s="44">
        <v>1100228</v>
      </c>
      <c r="B46" s="173" t="s">
        <v>47</v>
      </c>
      <c r="C46" s="172"/>
    </row>
    <row r="47" s="151" customFormat="1" ht="20.1" customHeight="1" spans="1:3">
      <c r="A47" s="44" t="s">
        <v>48</v>
      </c>
      <c r="B47" s="175" t="s">
        <v>49</v>
      </c>
      <c r="C47" s="172">
        <v>24</v>
      </c>
    </row>
    <row r="48" s="151" customFormat="1" ht="20.1" customHeight="1" spans="1:3">
      <c r="A48" s="44">
        <v>1100231</v>
      </c>
      <c r="B48" s="176" t="s">
        <v>50</v>
      </c>
      <c r="C48" s="172">
        <v>8559</v>
      </c>
    </row>
    <row r="49" s="151" customFormat="1" ht="20.1" customHeight="1" spans="1:3">
      <c r="A49" s="44">
        <v>1100241</v>
      </c>
      <c r="B49" s="173" t="s">
        <v>51</v>
      </c>
      <c r="C49" s="172"/>
    </row>
    <row r="50" s="151" customFormat="1" ht="20.1" customHeight="1" spans="1:3">
      <c r="A50" s="44">
        <v>1100242</v>
      </c>
      <c r="B50" s="173" t="s">
        <v>52</v>
      </c>
      <c r="C50" s="172"/>
    </row>
    <row r="51" s="151" customFormat="1" ht="20.1" customHeight="1" spans="1:3">
      <c r="A51" s="44">
        <v>1100243</v>
      </c>
      <c r="B51" s="173" t="s">
        <v>53</v>
      </c>
      <c r="C51" s="172"/>
    </row>
    <row r="52" s="151" customFormat="1" ht="20.1" customHeight="1" spans="1:3">
      <c r="A52" s="44">
        <v>1100244</v>
      </c>
      <c r="B52" s="173" t="s">
        <v>54</v>
      </c>
      <c r="C52" s="172">
        <v>1659</v>
      </c>
    </row>
    <row r="53" s="151" customFormat="1" ht="20.1" customHeight="1" spans="1:3">
      <c r="A53" s="44">
        <v>1100245</v>
      </c>
      <c r="B53" s="173" t="s">
        <v>55</v>
      </c>
      <c r="C53" s="172">
        <v>15336</v>
      </c>
    </row>
    <row r="54" s="151" customFormat="1" ht="20.1" customHeight="1" spans="1:3">
      <c r="A54" s="44">
        <v>1100246</v>
      </c>
      <c r="B54" s="173" t="s">
        <v>56</v>
      </c>
      <c r="C54" s="172">
        <v>31</v>
      </c>
    </row>
    <row r="55" s="151" customFormat="1" ht="20.1" customHeight="1" spans="1:3">
      <c r="A55" s="44">
        <v>1100247</v>
      </c>
      <c r="B55" s="173" t="s">
        <v>57</v>
      </c>
      <c r="C55" s="172">
        <v>1113</v>
      </c>
    </row>
    <row r="56" s="151" customFormat="1" ht="20.1" customHeight="1" spans="1:3">
      <c r="A56" s="44">
        <v>1100248</v>
      </c>
      <c r="B56" s="173" t="s">
        <v>58</v>
      </c>
      <c r="C56" s="172">
        <v>64627</v>
      </c>
    </row>
    <row r="57" s="151" customFormat="1" ht="20.1" customHeight="1" spans="1:3">
      <c r="A57" s="44">
        <v>1100249</v>
      </c>
      <c r="B57" s="173" t="s">
        <v>59</v>
      </c>
      <c r="C57" s="172">
        <v>30123</v>
      </c>
    </row>
    <row r="58" s="151" customFormat="1" ht="20.1" customHeight="1" spans="1:3">
      <c r="A58" s="44">
        <v>1100250</v>
      </c>
      <c r="B58" s="173" t="s">
        <v>60</v>
      </c>
      <c r="C58" s="172">
        <v>249</v>
      </c>
    </row>
    <row r="59" s="151" customFormat="1" ht="20.1" customHeight="1" spans="1:3">
      <c r="A59" s="44">
        <v>1100251</v>
      </c>
      <c r="B59" s="173" t="s">
        <v>61</v>
      </c>
      <c r="C59" s="172"/>
    </row>
    <row r="60" s="151" customFormat="1" ht="20.1" customHeight="1" spans="1:3">
      <c r="A60" s="44">
        <v>1100252</v>
      </c>
      <c r="B60" s="173" t="s">
        <v>62</v>
      </c>
      <c r="C60" s="172">
        <v>43920</v>
      </c>
    </row>
    <row r="61" s="151" customFormat="1" ht="20.1" customHeight="1" spans="1:3">
      <c r="A61" s="44">
        <v>1100253</v>
      </c>
      <c r="B61" s="173" t="s">
        <v>63</v>
      </c>
      <c r="C61" s="172">
        <v>27275</v>
      </c>
    </row>
    <row r="62" s="151" customFormat="1" ht="20.1" customHeight="1" spans="1:3">
      <c r="A62" s="44">
        <v>1100254</v>
      </c>
      <c r="B62" s="174" t="s">
        <v>64</v>
      </c>
      <c r="C62" s="172"/>
    </row>
    <row r="63" s="151" customFormat="1" ht="20.1" customHeight="1" spans="1:3">
      <c r="A63" s="44">
        <v>1100255</v>
      </c>
      <c r="B63" s="173" t="s">
        <v>65</v>
      </c>
      <c r="C63" s="172"/>
    </row>
    <row r="64" s="151" customFormat="1" ht="20.1" customHeight="1" spans="1:3">
      <c r="A64" s="44">
        <v>1100256</v>
      </c>
      <c r="B64" s="173" t="s">
        <v>66</v>
      </c>
      <c r="C64" s="172"/>
    </row>
    <row r="65" s="151" customFormat="1" ht="20.1" customHeight="1" spans="1:3">
      <c r="A65" s="44">
        <v>1100257</v>
      </c>
      <c r="B65" s="173" t="s">
        <v>67</v>
      </c>
      <c r="C65" s="172"/>
    </row>
    <row r="66" s="151" customFormat="1" ht="20.1" customHeight="1" spans="1:3">
      <c r="A66" s="44">
        <v>1100258</v>
      </c>
      <c r="B66" s="173" t="s">
        <v>68</v>
      </c>
      <c r="C66" s="172">
        <v>619</v>
      </c>
    </row>
    <row r="67" s="151" customFormat="1" ht="20.1" customHeight="1" spans="1:3">
      <c r="A67" s="44">
        <v>1100259</v>
      </c>
      <c r="B67" s="174" t="s">
        <v>69</v>
      </c>
      <c r="C67" s="172">
        <v>1872</v>
      </c>
    </row>
    <row r="68" s="151" customFormat="1" ht="20.1" customHeight="1" spans="1:3">
      <c r="A68" s="44">
        <v>1100260</v>
      </c>
      <c r="B68" s="174" t="s">
        <v>70</v>
      </c>
      <c r="C68" s="172">
        <v>1848</v>
      </c>
    </row>
    <row r="69" s="151" customFormat="1" ht="20.1" customHeight="1" spans="1:3">
      <c r="A69" s="44">
        <v>1100269</v>
      </c>
      <c r="B69" s="173" t="s">
        <v>71</v>
      </c>
      <c r="C69" s="172"/>
    </row>
    <row r="70" s="151" customFormat="1" ht="20.1" customHeight="1" spans="1:3">
      <c r="A70" s="44">
        <v>1100299</v>
      </c>
      <c r="B70" s="173" t="s">
        <v>72</v>
      </c>
      <c r="C70" s="172">
        <v>6649</v>
      </c>
    </row>
    <row r="71" s="151" customFormat="1" ht="20.1" customHeight="1" spans="1:3">
      <c r="A71" s="44">
        <v>11003</v>
      </c>
      <c r="B71" s="173" t="s">
        <v>73</v>
      </c>
      <c r="C71" s="172">
        <f>SUM(C72:C92)</f>
        <v>22169</v>
      </c>
    </row>
    <row r="72" s="151" customFormat="1" ht="20.1" customHeight="1" spans="1:3">
      <c r="A72" s="44">
        <v>1100301</v>
      </c>
      <c r="B72" s="173" t="s">
        <v>74</v>
      </c>
      <c r="C72" s="172">
        <v>381</v>
      </c>
    </row>
    <row r="73" s="151" customFormat="1" ht="20.1" customHeight="1" spans="1:3">
      <c r="A73" s="44">
        <v>1100302</v>
      </c>
      <c r="B73" s="173" t="s">
        <v>75</v>
      </c>
      <c r="C73" s="172"/>
    </row>
    <row r="74" s="151" customFormat="1" ht="20.1" customHeight="1" spans="1:3">
      <c r="A74" s="44">
        <v>1100303</v>
      </c>
      <c r="B74" s="173" t="s">
        <v>76</v>
      </c>
      <c r="C74" s="172">
        <v>6</v>
      </c>
    </row>
    <row r="75" s="151" customFormat="1" ht="20.1" customHeight="1" spans="1:3">
      <c r="A75" s="44">
        <v>1100304</v>
      </c>
      <c r="B75" s="173" t="s">
        <v>77</v>
      </c>
      <c r="C75" s="172"/>
    </row>
    <row r="76" s="151" customFormat="1" ht="20.1" customHeight="1" spans="1:3">
      <c r="A76" s="44">
        <v>1100305</v>
      </c>
      <c r="B76" s="173" t="s">
        <v>78</v>
      </c>
      <c r="C76" s="172"/>
    </row>
    <row r="77" s="151" customFormat="1" ht="20.1" customHeight="1" spans="1:3">
      <c r="A77" s="44">
        <v>1100306</v>
      </c>
      <c r="B77" s="173" t="s">
        <v>79</v>
      </c>
      <c r="C77" s="172">
        <v>213</v>
      </c>
    </row>
    <row r="78" s="151" customFormat="1" ht="20.1" customHeight="1" spans="1:3">
      <c r="A78" s="44">
        <v>1100307</v>
      </c>
      <c r="B78" s="173" t="s">
        <v>80</v>
      </c>
      <c r="C78" s="172">
        <v>594</v>
      </c>
    </row>
    <row r="79" s="151" customFormat="1" ht="20.1" customHeight="1" spans="1:3">
      <c r="A79" s="44">
        <v>1100308</v>
      </c>
      <c r="B79" s="173" t="s">
        <v>81</v>
      </c>
      <c r="C79" s="172">
        <v>320</v>
      </c>
    </row>
    <row r="80" s="151" customFormat="1" ht="20.1" customHeight="1" spans="1:3">
      <c r="A80" s="44">
        <v>1100310</v>
      </c>
      <c r="B80" s="173" t="s">
        <v>82</v>
      </c>
      <c r="C80" s="172">
        <v>514</v>
      </c>
    </row>
    <row r="81" s="151" customFormat="1" ht="20.1" customHeight="1" spans="1:3">
      <c r="A81" s="44">
        <v>1100311</v>
      </c>
      <c r="B81" s="173" t="s">
        <v>83</v>
      </c>
      <c r="C81" s="172">
        <v>3093</v>
      </c>
    </row>
    <row r="82" s="151" customFormat="1" ht="20.1" customHeight="1" spans="1:3">
      <c r="A82" s="44">
        <v>1100312</v>
      </c>
      <c r="B82" s="173" t="s">
        <v>84</v>
      </c>
      <c r="C82" s="172">
        <v>210</v>
      </c>
    </row>
    <row r="83" s="151" customFormat="1" ht="20.1" customHeight="1" spans="1:3">
      <c r="A83" s="44">
        <v>1100313</v>
      </c>
      <c r="B83" s="173" t="s">
        <v>85</v>
      </c>
      <c r="C83" s="172">
        <v>9025</v>
      </c>
    </row>
    <row r="84" s="151" customFormat="1" ht="20.1" customHeight="1" spans="1:3">
      <c r="A84" s="44">
        <v>1100314</v>
      </c>
      <c r="B84" s="173" t="s">
        <v>86</v>
      </c>
      <c r="C84" s="172"/>
    </row>
    <row r="85" s="151" customFormat="1" ht="20.1" customHeight="1" spans="1:3">
      <c r="A85" s="44">
        <v>1100315</v>
      </c>
      <c r="B85" s="174" t="s">
        <v>87</v>
      </c>
      <c r="C85" s="172">
        <v>349</v>
      </c>
    </row>
    <row r="86" s="151" customFormat="1" ht="20.1" customHeight="1" spans="1:3">
      <c r="A86" s="44">
        <v>1100316</v>
      </c>
      <c r="B86" s="173" t="s">
        <v>88</v>
      </c>
      <c r="C86" s="172">
        <v>31</v>
      </c>
    </row>
    <row r="87" s="151" customFormat="1" ht="20.1" customHeight="1" spans="1:3">
      <c r="A87" s="44">
        <v>1100317</v>
      </c>
      <c r="B87" s="173" t="s">
        <v>89</v>
      </c>
      <c r="C87" s="172"/>
    </row>
    <row r="88" s="151" customFormat="1" ht="20.1" customHeight="1" spans="1:3">
      <c r="A88" s="44">
        <v>1100320</v>
      </c>
      <c r="B88" s="173" t="s">
        <v>90</v>
      </c>
      <c r="C88" s="172">
        <v>2437</v>
      </c>
    </row>
    <row r="89" s="151" customFormat="1" ht="20.1" customHeight="1" spans="1:3">
      <c r="A89" s="44">
        <v>1100321</v>
      </c>
      <c r="B89" s="173" t="s">
        <v>91</v>
      </c>
      <c r="C89" s="172">
        <v>3927</v>
      </c>
    </row>
    <row r="90" s="151" customFormat="1" ht="20.1" customHeight="1" spans="1:3">
      <c r="A90" s="44">
        <v>1100322</v>
      </c>
      <c r="B90" s="173" t="s">
        <v>92</v>
      </c>
      <c r="C90" s="172">
        <v>284</v>
      </c>
    </row>
    <row r="91" s="151" customFormat="1" ht="20.1" customHeight="1" spans="1:3">
      <c r="A91" s="44">
        <v>1100324</v>
      </c>
      <c r="B91" s="177" t="s">
        <v>93</v>
      </c>
      <c r="C91" s="172">
        <v>785</v>
      </c>
    </row>
    <row r="92" s="151" customFormat="1" ht="20.1" customHeight="1" spans="1:3">
      <c r="A92" s="44">
        <v>1100399</v>
      </c>
      <c r="B92" s="173" t="s">
        <v>94</v>
      </c>
      <c r="C92" s="172"/>
    </row>
    <row r="93" s="151" customFormat="1" ht="20.1" customHeight="1" spans="1:3">
      <c r="A93" s="44">
        <v>11006</v>
      </c>
      <c r="B93" s="173" t="s">
        <v>95</v>
      </c>
      <c r="C93" s="172">
        <f>C94+C95</f>
        <v>0</v>
      </c>
    </row>
    <row r="94" s="151" customFormat="1" ht="20.1" customHeight="1" spans="1:3">
      <c r="A94" s="44">
        <v>1100601</v>
      </c>
      <c r="B94" s="173" t="s">
        <v>96</v>
      </c>
      <c r="C94" s="172"/>
    </row>
    <row r="95" s="151" customFormat="1" ht="20.1" customHeight="1" spans="1:3">
      <c r="A95" s="44">
        <v>1100602</v>
      </c>
      <c r="B95" s="173" t="s">
        <v>97</v>
      </c>
      <c r="C95" s="172"/>
    </row>
    <row r="96" s="151" customFormat="1" ht="20.1" customHeight="1" spans="1:3">
      <c r="A96" s="44">
        <v>11008</v>
      </c>
      <c r="B96" s="173" t="s">
        <v>98</v>
      </c>
      <c r="C96" s="172">
        <f>SUM(C97:C97)</f>
        <v>0</v>
      </c>
    </row>
    <row r="97" s="151" customFormat="1" ht="20.1" customHeight="1" spans="1:3">
      <c r="A97" s="44"/>
      <c r="B97" s="173" t="s">
        <v>99</v>
      </c>
      <c r="C97" s="172"/>
    </row>
    <row r="98" s="151" customFormat="1" ht="20.1" customHeight="1" spans="1:3">
      <c r="A98" s="44">
        <v>11009</v>
      </c>
      <c r="B98" s="173" t="s">
        <v>100</v>
      </c>
      <c r="C98" s="172">
        <f>C99</f>
        <v>37664</v>
      </c>
    </row>
    <row r="99" s="151" customFormat="1" ht="20.1" customHeight="1" spans="1:3">
      <c r="A99" s="44">
        <v>1100901</v>
      </c>
      <c r="B99" s="173" t="s">
        <v>101</v>
      </c>
      <c r="C99" s="172">
        <f>SUM(C100:C103)</f>
        <v>37664</v>
      </c>
    </row>
    <row r="100" s="151" customFormat="1" ht="20.1" customHeight="1" spans="1:3">
      <c r="A100" s="44">
        <v>110090102</v>
      </c>
      <c r="B100" s="173" t="s">
        <v>102</v>
      </c>
      <c r="C100" s="172"/>
    </row>
    <row r="101" s="151" customFormat="1" ht="20.1" customHeight="1" spans="1:3">
      <c r="A101" s="44">
        <v>110090103</v>
      </c>
      <c r="B101" s="173" t="s">
        <v>103</v>
      </c>
      <c r="C101" s="172">
        <v>1536</v>
      </c>
    </row>
    <row r="102" s="151" customFormat="1" ht="20.1" customHeight="1" spans="1:3">
      <c r="A102" s="44">
        <v>110090104</v>
      </c>
      <c r="B102" s="173" t="s">
        <v>104</v>
      </c>
      <c r="C102" s="172"/>
    </row>
    <row r="103" s="151" customFormat="1" ht="20.1" customHeight="1" spans="1:3">
      <c r="A103" s="44">
        <v>110090199</v>
      </c>
      <c r="B103" s="173" t="s">
        <v>105</v>
      </c>
      <c r="C103" s="172">
        <v>36128</v>
      </c>
    </row>
    <row r="104" s="151" customFormat="1" ht="20.1" customHeight="1" spans="1:3">
      <c r="A104" s="44">
        <v>11011</v>
      </c>
      <c r="B104" s="173" t="s">
        <v>106</v>
      </c>
      <c r="C104" s="172">
        <f>C105</f>
        <v>0</v>
      </c>
    </row>
    <row r="105" s="151" customFormat="1" ht="20.1" customHeight="1" spans="1:3">
      <c r="A105" s="44">
        <v>1101101</v>
      </c>
      <c r="B105" s="173" t="s">
        <v>107</v>
      </c>
      <c r="C105" s="172">
        <f>C106+C109</f>
        <v>0</v>
      </c>
    </row>
    <row r="106" s="151" customFormat="1" ht="20.1" customHeight="1" spans="1:3">
      <c r="A106" s="44">
        <v>110110101</v>
      </c>
      <c r="B106" s="171" t="s">
        <v>108</v>
      </c>
      <c r="C106" s="172">
        <f>SUM(C107:C108)</f>
        <v>0</v>
      </c>
    </row>
    <row r="107" s="151" customFormat="1" ht="20.1" customHeight="1" spans="1:3">
      <c r="A107" s="44"/>
      <c r="B107" s="171" t="s">
        <v>109</v>
      </c>
      <c r="C107" s="172"/>
    </row>
    <row r="108" s="151" customFormat="1" ht="20.1" customHeight="1" spans="1:3">
      <c r="A108" s="44"/>
      <c r="B108" s="171" t="s">
        <v>110</v>
      </c>
      <c r="C108" s="172"/>
    </row>
    <row r="109" s="151" customFormat="1" ht="20.1" customHeight="1" spans="1:3">
      <c r="A109" s="44">
        <v>110110103</v>
      </c>
      <c r="B109" s="171" t="s">
        <v>111</v>
      </c>
      <c r="C109" s="172"/>
    </row>
    <row r="110" s="151" customFormat="1" ht="20.1" customHeight="1" spans="1:3">
      <c r="A110" s="44">
        <v>11015</v>
      </c>
      <c r="B110" s="173" t="s">
        <v>112</v>
      </c>
      <c r="C110" s="172">
        <v>5379</v>
      </c>
    </row>
    <row r="111" s="151" customFormat="1" ht="20.1" customHeight="1" spans="1:3">
      <c r="A111" s="44"/>
      <c r="B111" s="171"/>
      <c r="C111" s="172"/>
    </row>
    <row r="112" s="151" customFormat="1" ht="20.1" customHeight="1" spans="1:3">
      <c r="A112" s="44"/>
      <c r="B112" s="178" t="s">
        <v>113</v>
      </c>
      <c r="C112" s="170">
        <f>C5+C31</f>
        <v>481843</v>
      </c>
    </row>
    <row r="113" s="151" customFormat="1" customHeight="1" spans="3:3">
      <c r="C113" s="179"/>
    </row>
    <row r="114" s="151" customFormat="1" customHeight="1" spans="3:3">
      <c r="C114" s="179"/>
    </row>
    <row r="115" s="151" customFormat="1" customHeight="1" spans="3:3">
      <c r="C115" s="179"/>
    </row>
    <row r="116" s="151" customFormat="1" customHeight="1" spans="3:3">
      <c r="C116" s="179"/>
    </row>
    <row r="117" s="151" customFormat="1" customHeight="1" spans="3:3">
      <c r="C117" s="179"/>
    </row>
    <row r="118" s="151" customFormat="1" customHeight="1" spans="3:3">
      <c r="C118" s="179"/>
    </row>
    <row r="119" s="151" customFormat="1" customHeight="1" spans="3:3">
      <c r="C119" s="179"/>
    </row>
    <row r="120" s="151" customFormat="1" customHeight="1" spans="3:3">
      <c r="C120" s="179"/>
    </row>
    <row r="121" s="151" customFormat="1" customHeight="1" spans="3:3">
      <c r="C121" s="179"/>
    </row>
    <row r="122" s="151" customFormat="1" customHeight="1" spans="3:3">
      <c r="C122" s="179"/>
    </row>
    <row r="123" s="151" customFormat="1" customHeight="1" spans="3:3">
      <c r="C123" s="179"/>
    </row>
    <row r="124" s="151" customFormat="1" customHeight="1" spans="3:3">
      <c r="C124" s="179"/>
    </row>
    <row r="125" s="151" customFormat="1" customHeight="1" spans="3:3">
      <c r="C125" s="179"/>
    </row>
    <row r="126" s="151" customFormat="1" customHeight="1" spans="3:3">
      <c r="C126" s="179"/>
    </row>
    <row r="127" s="151" customFormat="1" customHeight="1" spans="3:3">
      <c r="C127" s="179"/>
    </row>
    <row r="128" s="151" customFormat="1" customHeight="1" spans="3:3">
      <c r="C128" s="179"/>
    </row>
    <row r="129" s="151" customFormat="1" customHeight="1" spans="3:3">
      <c r="C129" s="179"/>
    </row>
    <row r="130" s="151" customFormat="1" customHeight="1" spans="3:3">
      <c r="C130" s="179"/>
    </row>
  </sheetData>
  <mergeCells count="1">
    <mergeCell ref="A2:C2"/>
  </mergeCells>
  <printOptions horizontalCentered="1"/>
  <pageMargins left="0.984027777777778" right="0.984027777777778" top="1.0625" bottom="1.57430555555556" header="0.314583333333333" footer="0.511805555555556"/>
  <pageSetup paperSize="9" firstPageNumber="37" orientation="portrait"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9" sqref="A9"/>
    </sheetView>
  </sheetViews>
  <sheetFormatPr defaultColWidth="8.87962962962963" defaultRowHeight="14.4" outlineLevelCol="1"/>
  <cols>
    <col min="1" max="1" width="39" style="1" customWidth="1"/>
    <col min="2" max="2" width="39.25" style="1" customWidth="1"/>
    <col min="3" max="16384" width="8.87962962962963" style="1"/>
  </cols>
  <sheetData>
    <row r="1" ht="20.4" spans="1:1">
      <c r="A1" s="55" t="s">
        <v>1076</v>
      </c>
    </row>
    <row r="2" s="52" customFormat="1" ht="57.95" customHeight="1" spans="1:2">
      <c r="A2" s="56" t="s">
        <v>1077</v>
      </c>
      <c r="B2" s="56"/>
    </row>
    <row r="3" s="53" customFormat="1" ht="26.45" customHeight="1" spans="1:2">
      <c r="A3" s="57" t="s">
        <v>1078</v>
      </c>
      <c r="B3" s="58" t="s">
        <v>1079</v>
      </c>
    </row>
    <row r="4" s="54" customFormat="1" ht="40.9" customHeight="1" spans="1:2">
      <c r="A4" s="59" t="s">
        <v>924</v>
      </c>
      <c r="B4" s="60" t="s">
        <v>925</v>
      </c>
    </row>
    <row r="5" s="53" customFormat="1" ht="40.9" customHeight="1" spans="1:2">
      <c r="A5" s="61" t="s">
        <v>1080</v>
      </c>
      <c r="B5" s="62">
        <v>156508</v>
      </c>
    </row>
    <row r="6" s="53" customFormat="1" ht="40.9" customHeight="1" spans="1:2">
      <c r="A6" s="63" t="s">
        <v>1081</v>
      </c>
      <c r="B6" s="63"/>
    </row>
    <row r="7" s="53" customFormat="1"/>
    <row r="8" s="53" customFormat="1"/>
    <row r="10" spans="2:2">
      <c r="B10" s="64"/>
    </row>
  </sheetData>
  <mergeCells count="2">
    <mergeCell ref="A2:B2"/>
    <mergeCell ref="A6:B6"/>
  </mergeCells>
  <printOptions horizontalCentered="1"/>
  <pageMargins left="0.984027777777778" right="0.984027777777778" top="1.0625" bottom="1.57430555555556" header="0.298611111111111" footer="0.298611111111111"/>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workbookViewId="0">
      <selection activeCell="B15" sqref="B15"/>
    </sheetView>
  </sheetViews>
  <sheetFormatPr defaultColWidth="13.25" defaultRowHeight="13.8" outlineLevelCol="2"/>
  <cols>
    <col min="1" max="1" width="12.3796296296296" style="37" customWidth="1"/>
    <col min="2" max="2" width="57" style="37" customWidth="1"/>
    <col min="3" max="3" width="12.3796296296296" style="48" customWidth="1"/>
    <col min="4" max="16384" width="13.25" style="37"/>
  </cols>
  <sheetData>
    <row r="1" ht="20.4" spans="1:2">
      <c r="A1" s="38" t="s">
        <v>1082</v>
      </c>
      <c r="B1" s="39"/>
    </row>
    <row r="2" ht="51" customHeight="1" spans="1:3">
      <c r="A2" s="40" t="s">
        <v>1083</v>
      </c>
      <c r="B2" s="41"/>
      <c r="C2" s="41"/>
    </row>
    <row r="3" ht="19.5" customHeight="1" spans="1:3">
      <c r="A3" s="42" t="s">
        <v>115</v>
      </c>
      <c r="B3" s="42"/>
      <c r="C3" s="42"/>
    </row>
    <row r="4" ht="20.1" customHeight="1" spans="1:3">
      <c r="A4" s="17" t="s">
        <v>3</v>
      </c>
      <c r="B4" s="18" t="s">
        <v>4</v>
      </c>
      <c r="C4" s="43" t="s">
        <v>5</v>
      </c>
    </row>
    <row r="5" ht="20.1" customHeight="1" spans="1:3">
      <c r="A5" s="49"/>
      <c r="B5" s="46" t="s">
        <v>1084</v>
      </c>
      <c r="C5" s="50">
        <f>C6+C11+C16+C21+C26+C30+C35</f>
        <v>184106</v>
      </c>
    </row>
    <row r="6" ht="20.1" customHeight="1" spans="1:3">
      <c r="A6" s="44">
        <v>10201</v>
      </c>
      <c r="B6" s="46" t="s">
        <v>1085</v>
      </c>
      <c r="C6" s="51">
        <v>45852</v>
      </c>
    </row>
    <row r="7" ht="20.1" customHeight="1" spans="1:3">
      <c r="A7" s="44">
        <v>1020101</v>
      </c>
      <c r="B7" s="46" t="s">
        <v>1086</v>
      </c>
      <c r="C7" s="51">
        <v>16732</v>
      </c>
    </row>
    <row r="8" ht="20.1" customHeight="1" spans="1:3">
      <c r="A8" s="44">
        <v>1020102</v>
      </c>
      <c r="B8" s="46" t="s">
        <v>1087</v>
      </c>
      <c r="C8" s="51">
        <v>24420</v>
      </c>
    </row>
    <row r="9" ht="20.1" customHeight="1" spans="1:3">
      <c r="A9" s="44">
        <v>1020103</v>
      </c>
      <c r="B9" s="46" t="s">
        <v>1088</v>
      </c>
      <c r="C9" s="51">
        <v>200</v>
      </c>
    </row>
    <row r="10" ht="20.1" customHeight="1" spans="1:3">
      <c r="A10" s="44">
        <v>1101601</v>
      </c>
      <c r="B10" s="46" t="s">
        <v>1089</v>
      </c>
      <c r="C10" s="51">
        <v>4500</v>
      </c>
    </row>
    <row r="11" ht="20.1" customHeight="1" spans="1:3">
      <c r="A11" s="44">
        <v>10202</v>
      </c>
      <c r="B11" s="46" t="s">
        <v>1090</v>
      </c>
      <c r="C11" s="51">
        <v>440</v>
      </c>
    </row>
    <row r="12" ht="20.1" customHeight="1" spans="1:3">
      <c r="A12" s="44">
        <v>1200201</v>
      </c>
      <c r="B12" s="46" t="s">
        <v>1091</v>
      </c>
      <c r="C12" s="51">
        <v>351</v>
      </c>
    </row>
    <row r="13" ht="20.1" customHeight="1" spans="1:3">
      <c r="A13" s="44">
        <v>1200202</v>
      </c>
      <c r="B13" s="46" t="s">
        <v>1092</v>
      </c>
      <c r="C13" s="51"/>
    </row>
    <row r="14" ht="20.1" customHeight="1" spans="1:3">
      <c r="A14" s="44">
        <v>1200203</v>
      </c>
      <c r="B14" s="46" t="s">
        <v>1093</v>
      </c>
      <c r="C14" s="51">
        <v>34</v>
      </c>
    </row>
    <row r="15" ht="20.1" customHeight="1" spans="1:3">
      <c r="A15" s="44">
        <v>1020299</v>
      </c>
      <c r="B15" s="46" t="s">
        <v>1094</v>
      </c>
      <c r="C15" s="51">
        <v>55</v>
      </c>
    </row>
    <row r="16" ht="20.1" customHeight="1" spans="1:3">
      <c r="A16" s="44">
        <v>10203</v>
      </c>
      <c r="B16" s="46" t="s">
        <v>1095</v>
      </c>
      <c r="C16" s="51">
        <v>11639</v>
      </c>
    </row>
    <row r="17" ht="20.1" customHeight="1" spans="1:3">
      <c r="A17" s="44">
        <v>1020301</v>
      </c>
      <c r="B17" s="46" t="s">
        <v>1096</v>
      </c>
      <c r="C17" s="51">
        <v>11430</v>
      </c>
    </row>
    <row r="18" ht="20.1" customHeight="1" spans="1:3">
      <c r="A18" s="44">
        <v>1020302</v>
      </c>
      <c r="B18" s="46" t="s">
        <v>1097</v>
      </c>
      <c r="C18" s="51"/>
    </row>
    <row r="19" ht="20.1" customHeight="1" spans="1:3">
      <c r="A19" s="44">
        <v>1020303</v>
      </c>
      <c r="B19" s="46" t="s">
        <v>1098</v>
      </c>
      <c r="C19" s="51">
        <v>196</v>
      </c>
    </row>
    <row r="20" ht="20.1" customHeight="1" spans="1:3">
      <c r="A20" s="44">
        <v>1101603</v>
      </c>
      <c r="B20" s="46" t="s">
        <v>1099</v>
      </c>
      <c r="C20" s="51">
        <v>13</v>
      </c>
    </row>
    <row r="21" ht="20.1" customHeight="1" spans="1:3">
      <c r="A21" s="44">
        <v>10204</v>
      </c>
      <c r="B21" s="46" t="s">
        <v>1100</v>
      </c>
      <c r="C21" s="51">
        <v>307</v>
      </c>
    </row>
    <row r="22" ht="20.1" customHeight="1" spans="1:3">
      <c r="A22" s="44">
        <v>1020401</v>
      </c>
      <c r="B22" s="46" t="s">
        <v>1101</v>
      </c>
      <c r="C22" s="51">
        <v>293</v>
      </c>
    </row>
    <row r="23" ht="20.1" customHeight="1" spans="1:3">
      <c r="A23" s="44">
        <v>1020402</v>
      </c>
      <c r="B23" s="46" t="s">
        <v>1102</v>
      </c>
      <c r="C23" s="51"/>
    </row>
    <row r="24" ht="20.1" customHeight="1" spans="1:3">
      <c r="A24" s="44">
        <v>1020403</v>
      </c>
      <c r="B24" s="46" t="s">
        <v>1103</v>
      </c>
      <c r="C24" s="51">
        <v>14</v>
      </c>
    </row>
    <row r="25" ht="20.1" customHeight="1" spans="1:3">
      <c r="A25" s="44"/>
      <c r="B25" s="46" t="s">
        <v>1104</v>
      </c>
      <c r="C25" s="51"/>
    </row>
    <row r="26" ht="20.1" customHeight="1" spans="1:3">
      <c r="A26" s="44">
        <v>10210</v>
      </c>
      <c r="B26" s="46" t="s">
        <v>1105</v>
      </c>
      <c r="C26" s="34">
        <v>35006</v>
      </c>
    </row>
    <row r="27" ht="20.1" customHeight="1" spans="1:3">
      <c r="A27" s="44">
        <v>1021001</v>
      </c>
      <c r="B27" s="46" t="s">
        <v>1106</v>
      </c>
      <c r="C27" s="34">
        <v>10340</v>
      </c>
    </row>
    <row r="28" ht="20.1" customHeight="1" spans="1:3">
      <c r="A28" s="44">
        <v>1021002</v>
      </c>
      <c r="B28" s="46" t="s">
        <v>1107</v>
      </c>
      <c r="C28" s="34">
        <v>23800</v>
      </c>
    </row>
    <row r="29" ht="20.1" customHeight="1" spans="1:3">
      <c r="A29" s="44">
        <v>1021003</v>
      </c>
      <c r="B29" s="46" t="s">
        <v>1108</v>
      </c>
      <c r="C29" s="34">
        <v>866</v>
      </c>
    </row>
    <row r="30" ht="20.1" customHeight="1" spans="1:3">
      <c r="A30" s="44">
        <v>10211</v>
      </c>
      <c r="B30" s="46" t="s">
        <v>1109</v>
      </c>
      <c r="C30" s="51">
        <v>32407</v>
      </c>
    </row>
    <row r="31" ht="20.1" customHeight="1" spans="1:3">
      <c r="A31" s="44">
        <v>1021101</v>
      </c>
      <c r="B31" s="46" t="s">
        <v>1110</v>
      </c>
      <c r="C31" s="51">
        <v>17894</v>
      </c>
    </row>
    <row r="32" ht="20.1" customHeight="1" spans="1:3">
      <c r="A32" s="44">
        <v>1021102</v>
      </c>
      <c r="B32" s="46" t="s">
        <v>1111</v>
      </c>
      <c r="C32" s="51">
        <v>14267</v>
      </c>
    </row>
    <row r="33" ht="20.1" customHeight="1" spans="1:3">
      <c r="A33" s="44">
        <v>1021103</v>
      </c>
      <c r="B33" s="46" t="s">
        <v>1112</v>
      </c>
      <c r="C33" s="51">
        <v>2</v>
      </c>
    </row>
    <row r="34" ht="20.1" customHeight="1" spans="1:3">
      <c r="A34" s="44">
        <v>1101605</v>
      </c>
      <c r="B34" s="46" t="s">
        <v>1113</v>
      </c>
      <c r="C34" s="51">
        <v>244</v>
      </c>
    </row>
    <row r="35" ht="20.1" customHeight="1" spans="1:3">
      <c r="A35" s="44">
        <v>10212</v>
      </c>
      <c r="B35" s="46" t="s">
        <v>1114</v>
      </c>
      <c r="C35" s="34">
        <v>58455</v>
      </c>
    </row>
    <row r="36" ht="20.1" customHeight="1" spans="1:3">
      <c r="A36" s="44">
        <v>1021201</v>
      </c>
      <c r="B36" s="46" t="s">
        <v>1115</v>
      </c>
      <c r="C36" s="34">
        <v>18911</v>
      </c>
    </row>
    <row r="37" ht="20.1" customHeight="1" spans="1:3">
      <c r="A37" s="44">
        <v>1021202</v>
      </c>
      <c r="B37" s="46" t="s">
        <v>1116</v>
      </c>
      <c r="C37" s="34">
        <v>39173</v>
      </c>
    </row>
    <row r="38" ht="20.1" customHeight="1" spans="1:3">
      <c r="A38" s="44">
        <v>1021203</v>
      </c>
      <c r="B38" s="46" t="s">
        <v>1117</v>
      </c>
      <c r="C38" s="34">
        <v>371</v>
      </c>
    </row>
  </sheetData>
  <mergeCells count="2">
    <mergeCell ref="A2:C2"/>
    <mergeCell ref="A3:C3"/>
  </mergeCells>
  <printOptions horizontalCentered="1"/>
  <pageMargins left="0.984027777777778" right="0.984027777777778" top="1.0625" bottom="1.57430555555556" header="0.314583333333333" footer="0.511805555555556"/>
  <pageSetup paperSize="9" firstPageNumber="65" orientation="portrait"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B11" sqref="B11"/>
    </sheetView>
  </sheetViews>
  <sheetFormatPr defaultColWidth="32.8796296296296" defaultRowHeight="23.25" customHeight="1" outlineLevelCol="2"/>
  <cols>
    <col min="1" max="1" width="14.6296296296296" style="37" customWidth="1"/>
    <col min="2" max="2" width="48.5" style="37" customWidth="1"/>
    <col min="3" max="3" width="17.3796296296296" style="37" customWidth="1"/>
    <col min="4" max="16384" width="32.8796296296296" style="37"/>
  </cols>
  <sheetData>
    <row r="1" ht="20.4" spans="1:2">
      <c r="A1" s="38" t="s">
        <v>1118</v>
      </c>
      <c r="B1" s="39"/>
    </row>
    <row r="2" ht="54.95" customHeight="1" spans="1:3">
      <c r="A2" s="40" t="s">
        <v>1119</v>
      </c>
      <c r="B2" s="41"/>
      <c r="C2" s="41"/>
    </row>
    <row r="3" ht="24.75" customHeight="1" spans="1:3">
      <c r="A3" s="42" t="s">
        <v>115</v>
      </c>
      <c r="B3" s="42"/>
      <c r="C3" s="42"/>
    </row>
    <row r="4" ht="23.1" customHeight="1" spans="1:3">
      <c r="A4" s="17" t="s">
        <v>3</v>
      </c>
      <c r="B4" s="18" t="s">
        <v>4</v>
      </c>
      <c r="C4" s="43" t="s">
        <v>5</v>
      </c>
    </row>
    <row r="5" ht="23.1" customHeight="1" spans="1:3">
      <c r="A5" s="44"/>
      <c r="B5" s="45" t="s">
        <v>1120</v>
      </c>
      <c r="C5" s="34">
        <f>C6+C9+C12+C15+C18+C21+C24</f>
        <v>181767</v>
      </c>
    </row>
    <row r="6" ht="23.1" customHeight="1" spans="1:3">
      <c r="A6" s="44">
        <v>20901</v>
      </c>
      <c r="B6" s="46" t="s">
        <v>1121</v>
      </c>
      <c r="C6" s="47">
        <v>60528</v>
      </c>
    </row>
    <row r="7" ht="23.1" customHeight="1" spans="1:3">
      <c r="A7" s="44">
        <v>2090101</v>
      </c>
      <c r="B7" s="46" t="s">
        <v>1122</v>
      </c>
      <c r="C7" s="47">
        <v>60078</v>
      </c>
    </row>
    <row r="8" ht="23.1" customHeight="1" spans="1:3">
      <c r="A8" s="44">
        <v>2301701</v>
      </c>
      <c r="B8" s="46" t="s">
        <v>1123</v>
      </c>
      <c r="C8" s="47">
        <v>450</v>
      </c>
    </row>
    <row r="9" ht="23.1" customHeight="1" spans="1:3">
      <c r="A9" s="44">
        <v>20902</v>
      </c>
      <c r="B9" s="46" t="s">
        <v>1124</v>
      </c>
      <c r="C9" s="47">
        <v>129</v>
      </c>
    </row>
    <row r="10" ht="23.1" customHeight="1" spans="1:3">
      <c r="A10" s="44">
        <v>2090201</v>
      </c>
      <c r="B10" s="46" t="s">
        <v>1125</v>
      </c>
      <c r="C10" s="47">
        <v>79</v>
      </c>
    </row>
    <row r="11" ht="23.1" customHeight="1" spans="1:3">
      <c r="A11" s="44">
        <v>2090299</v>
      </c>
      <c r="B11" s="46" t="s">
        <v>1126</v>
      </c>
      <c r="C11" s="47">
        <v>50</v>
      </c>
    </row>
    <row r="12" ht="23.1" customHeight="1" spans="1:3">
      <c r="A12" s="44">
        <v>20903</v>
      </c>
      <c r="B12" s="46" t="s">
        <v>1127</v>
      </c>
      <c r="C12" s="47">
        <v>8806</v>
      </c>
    </row>
    <row r="13" ht="23.1" customHeight="1" spans="1:3">
      <c r="A13" s="44">
        <v>2090301</v>
      </c>
      <c r="B13" s="46" t="s">
        <v>1128</v>
      </c>
      <c r="C13" s="47">
        <v>8785</v>
      </c>
    </row>
    <row r="14" ht="23.1" customHeight="1" spans="1:3">
      <c r="A14" s="44">
        <v>2301703</v>
      </c>
      <c r="B14" s="46" t="s">
        <v>1129</v>
      </c>
      <c r="C14" s="47">
        <v>21</v>
      </c>
    </row>
    <row r="15" ht="23.1" customHeight="1" spans="1:3">
      <c r="A15" s="44">
        <v>20904</v>
      </c>
      <c r="B15" s="46" t="s">
        <v>1130</v>
      </c>
      <c r="C15" s="47">
        <v>256</v>
      </c>
    </row>
    <row r="16" ht="23.1" customHeight="1" spans="1:3">
      <c r="A16" s="44">
        <v>2090401</v>
      </c>
      <c r="B16" s="46" t="s">
        <v>1131</v>
      </c>
      <c r="C16" s="47">
        <v>246</v>
      </c>
    </row>
    <row r="17" ht="23.1" customHeight="1" spans="1:3">
      <c r="A17" s="44">
        <v>2090499</v>
      </c>
      <c r="B17" s="46" t="s">
        <v>1132</v>
      </c>
      <c r="C17" s="34">
        <v>10</v>
      </c>
    </row>
    <row r="18" ht="23.1" customHeight="1" spans="1:3">
      <c r="A18" s="44">
        <v>20910</v>
      </c>
      <c r="B18" s="46" t="s">
        <v>1133</v>
      </c>
      <c r="C18" s="34">
        <v>22625</v>
      </c>
    </row>
    <row r="19" ht="23.1" customHeight="1" spans="1:3">
      <c r="A19" s="44">
        <v>2091001</v>
      </c>
      <c r="B19" s="46" t="s">
        <v>1122</v>
      </c>
      <c r="C19" s="34">
        <v>22596</v>
      </c>
    </row>
    <row r="20" ht="23.1" customHeight="1" spans="1:3">
      <c r="A20" s="44">
        <v>2091099</v>
      </c>
      <c r="B20" s="46" t="s">
        <v>1134</v>
      </c>
      <c r="C20" s="34">
        <v>29</v>
      </c>
    </row>
    <row r="21" ht="23.1" customHeight="1" spans="1:3">
      <c r="A21" s="44">
        <v>20911</v>
      </c>
      <c r="B21" s="46" t="s">
        <v>1135</v>
      </c>
      <c r="C21" s="47">
        <v>32407</v>
      </c>
    </row>
    <row r="22" ht="23.1" customHeight="1" spans="1:3">
      <c r="A22" s="44">
        <v>2091101</v>
      </c>
      <c r="B22" s="46" t="s">
        <v>1122</v>
      </c>
      <c r="C22" s="47">
        <v>31629</v>
      </c>
    </row>
    <row r="23" ht="23.1" customHeight="1" spans="1:3">
      <c r="A23" s="44">
        <v>2091199</v>
      </c>
      <c r="B23" s="46" t="s">
        <v>1136</v>
      </c>
      <c r="C23" s="34">
        <v>778</v>
      </c>
    </row>
    <row r="24" ht="23.1" customHeight="1" spans="1:3">
      <c r="A24" s="44">
        <v>20912</v>
      </c>
      <c r="B24" s="46" t="s">
        <v>1137</v>
      </c>
      <c r="C24" s="34">
        <v>57016</v>
      </c>
    </row>
    <row r="25" ht="23.1" customHeight="1" spans="1:3">
      <c r="A25" s="44">
        <v>2091201</v>
      </c>
      <c r="B25" s="46" t="s">
        <v>1128</v>
      </c>
      <c r="C25" s="34">
        <v>51613</v>
      </c>
    </row>
    <row r="26" ht="23.1" customHeight="1" spans="1:3">
      <c r="A26" s="44">
        <v>2091299</v>
      </c>
      <c r="B26" s="46" t="s">
        <v>1136</v>
      </c>
      <c r="C26" s="34">
        <v>5403</v>
      </c>
    </row>
  </sheetData>
  <mergeCells count="2">
    <mergeCell ref="A2:C2"/>
    <mergeCell ref="A3:C3"/>
  </mergeCells>
  <printOptions horizontalCentered="1"/>
  <pageMargins left="0.984027777777778" right="0.984027777777778" top="1.0625" bottom="1.57430555555556" header="0.314583333333333" footer="0.511805555555556"/>
  <pageSetup paperSize="9" firstPageNumber="66" orientation="portrait"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3"/>
  <sheetViews>
    <sheetView workbookViewId="0">
      <selection activeCell="B7" sqref="B7"/>
    </sheetView>
  </sheetViews>
  <sheetFormatPr defaultColWidth="9" defaultRowHeight="15.6" outlineLevelCol="2"/>
  <cols>
    <col min="1" max="1" width="10.3796296296296" style="11" customWidth="1"/>
    <col min="2" max="2" width="49.75" style="11" customWidth="1"/>
    <col min="3" max="3" width="14.3796296296296" style="12" customWidth="1"/>
    <col min="4" max="255" width="9" style="11"/>
    <col min="256" max="256" width="13" style="11" customWidth="1"/>
    <col min="257" max="257" width="43.1296296296296" style="11" customWidth="1"/>
    <col min="258" max="258" width="12.6296296296296" style="11" customWidth="1"/>
    <col min="259" max="259" width="57.5" style="11" customWidth="1"/>
    <col min="260" max="511" width="9" style="11"/>
    <col min="512" max="512" width="13" style="11" customWidth="1"/>
    <col min="513" max="513" width="43.1296296296296" style="11" customWidth="1"/>
    <col min="514" max="514" width="12.6296296296296" style="11" customWidth="1"/>
    <col min="515" max="515" width="57.5" style="11" customWidth="1"/>
    <col min="516" max="767" width="9" style="11"/>
    <col min="768" max="768" width="13" style="11" customWidth="1"/>
    <col min="769" max="769" width="43.1296296296296" style="11" customWidth="1"/>
    <col min="770" max="770" width="12.6296296296296" style="11" customWidth="1"/>
    <col min="771" max="771" width="57.5" style="11" customWidth="1"/>
    <col min="772" max="1023" width="9" style="11"/>
    <col min="1024" max="1024" width="13" style="11" customWidth="1"/>
    <col min="1025" max="1025" width="43.1296296296296" style="11" customWidth="1"/>
    <col min="1026" max="1026" width="12.6296296296296" style="11" customWidth="1"/>
    <col min="1027" max="1027" width="57.5" style="11" customWidth="1"/>
    <col min="1028" max="1279" width="9" style="11"/>
    <col min="1280" max="1280" width="13" style="11" customWidth="1"/>
    <col min="1281" max="1281" width="43.1296296296296" style="11" customWidth="1"/>
    <col min="1282" max="1282" width="12.6296296296296" style="11" customWidth="1"/>
    <col min="1283" max="1283" width="57.5" style="11" customWidth="1"/>
    <col min="1284" max="1535" width="9" style="11"/>
    <col min="1536" max="1536" width="13" style="11" customWidth="1"/>
    <col min="1537" max="1537" width="43.1296296296296" style="11" customWidth="1"/>
    <col min="1538" max="1538" width="12.6296296296296" style="11" customWidth="1"/>
    <col min="1539" max="1539" width="57.5" style="11" customWidth="1"/>
    <col min="1540" max="1791" width="9" style="11"/>
    <col min="1792" max="1792" width="13" style="11" customWidth="1"/>
    <col min="1793" max="1793" width="43.1296296296296" style="11" customWidth="1"/>
    <col min="1794" max="1794" width="12.6296296296296" style="11" customWidth="1"/>
    <col min="1795" max="1795" width="57.5" style="11" customWidth="1"/>
    <col min="1796" max="2047" width="9" style="11"/>
    <col min="2048" max="2048" width="13" style="11" customWidth="1"/>
    <col min="2049" max="2049" width="43.1296296296296" style="11" customWidth="1"/>
    <col min="2050" max="2050" width="12.6296296296296" style="11" customWidth="1"/>
    <col min="2051" max="2051" width="57.5" style="11" customWidth="1"/>
    <col min="2052" max="2303" width="9" style="11"/>
    <col min="2304" max="2304" width="13" style="11" customWidth="1"/>
    <col min="2305" max="2305" width="43.1296296296296" style="11" customWidth="1"/>
    <col min="2306" max="2306" width="12.6296296296296" style="11" customWidth="1"/>
    <col min="2307" max="2307" width="57.5" style="11" customWidth="1"/>
    <col min="2308" max="2559" width="9" style="11"/>
    <col min="2560" max="2560" width="13" style="11" customWidth="1"/>
    <col min="2561" max="2561" width="43.1296296296296" style="11" customWidth="1"/>
    <col min="2562" max="2562" width="12.6296296296296" style="11" customWidth="1"/>
    <col min="2563" max="2563" width="57.5" style="11" customWidth="1"/>
    <col min="2564" max="2815" width="9" style="11"/>
    <col min="2816" max="2816" width="13" style="11" customWidth="1"/>
    <col min="2817" max="2817" width="43.1296296296296" style="11" customWidth="1"/>
    <col min="2818" max="2818" width="12.6296296296296" style="11" customWidth="1"/>
    <col min="2819" max="2819" width="57.5" style="11" customWidth="1"/>
    <col min="2820" max="3071" width="9" style="11"/>
    <col min="3072" max="3072" width="13" style="11" customWidth="1"/>
    <col min="3073" max="3073" width="43.1296296296296" style="11" customWidth="1"/>
    <col min="3074" max="3074" width="12.6296296296296" style="11" customWidth="1"/>
    <col min="3075" max="3075" width="57.5" style="11" customWidth="1"/>
    <col min="3076" max="3327" width="9" style="11"/>
    <col min="3328" max="3328" width="13" style="11" customWidth="1"/>
    <col min="3329" max="3329" width="43.1296296296296" style="11" customWidth="1"/>
    <col min="3330" max="3330" width="12.6296296296296" style="11" customWidth="1"/>
    <col min="3331" max="3331" width="57.5" style="11" customWidth="1"/>
    <col min="3332" max="3583" width="9" style="11"/>
    <col min="3584" max="3584" width="13" style="11" customWidth="1"/>
    <col min="3585" max="3585" width="43.1296296296296" style="11" customWidth="1"/>
    <col min="3586" max="3586" width="12.6296296296296" style="11" customWidth="1"/>
    <col min="3587" max="3587" width="57.5" style="11" customWidth="1"/>
    <col min="3588" max="3839" width="9" style="11"/>
    <col min="3840" max="3840" width="13" style="11" customWidth="1"/>
    <col min="3841" max="3841" width="43.1296296296296" style="11" customWidth="1"/>
    <col min="3842" max="3842" width="12.6296296296296" style="11" customWidth="1"/>
    <col min="3843" max="3843" width="57.5" style="11" customWidth="1"/>
    <col min="3844" max="4095" width="9" style="11"/>
    <col min="4096" max="4096" width="13" style="11" customWidth="1"/>
    <col min="4097" max="4097" width="43.1296296296296" style="11" customWidth="1"/>
    <col min="4098" max="4098" width="12.6296296296296" style="11" customWidth="1"/>
    <col min="4099" max="4099" width="57.5" style="11" customWidth="1"/>
    <col min="4100" max="4351" width="9" style="11"/>
    <col min="4352" max="4352" width="13" style="11" customWidth="1"/>
    <col min="4353" max="4353" width="43.1296296296296" style="11" customWidth="1"/>
    <col min="4354" max="4354" width="12.6296296296296" style="11" customWidth="1"/>
    <col min="4355" max="4355" width="57.5" style="11" customWidth="1"/>
    <col min="4356" max="4607" width="9" style="11"/>
    <col min="4608" max="4608" width="13" style="11" customWidth="1"/>
    <col min="4609" max="4609" width="43.1296296296296" style="11" customWidth="1"/>
    <col min="4610" max="4610" width="12.6296296296296" style="11" customWidth="1"/>
    <col min="4611" max="4611" width="57.5" style="11" customWidth="1"/>
    <col min="4612" max="4863" width="9" style="11"/>
    <col min="4864" max="4864" width="13" style="11" customWidth="1"/>
    <col min="4865" max="4865" width="43.1296296296296" style="11" customWidth="1"/>
    <col min="4866" max="4866" width="12.6296296296296" style="11" customWidth="1"/>
    <col min="4867" max="4867" width="57.5" style="11" customWidth="1"/>
    <col min="4868" max="5119" width="9" style="11"/>
    <col min="5120" max="5120" width="13" style="11" customWidth="1"/>
    <col min="5121" max="5121" width="43.1296296296296" style="11" customWidth="1"/>
    <col min="5122" max="5122" width="12.6296296296296" style="11" customWidth="1"/>
    <col min="5123" max="5123" width="57.5" style="11" customWidth="1"/>
    <col min="5124" max="5375" width="9" style="11"/>
    <col min="5376" max="5376" width="13" style="11" customWidth="1"/>
    <col min="5377" max="5377" width="43.1296296296296" style="11" customWidth="1"/>
    <col min="5378" max="5378" width="12.6296296296296" style="11" customWidth="1"/>
    <col min="5379" max="5379" width="57.5" style="11" customWidth="1"/>
    <col min="5380" max="5631" width="9" style="11"/>
    <col min="5632" max="5632" width="13" style="11" customWidth="1"/>
    <col min="5633" max="5633" width="43.1296296296296" style="11" customWidth="1"/>
    <col min="5634" max="5634" width="12.6296296296296" style="11" customWidth="1"/>
    <col min="5635" max="5635" width="57.5" style="11" customWidth="1"/>
    <col min="5636" max="5887" width="9" style="11"/>
    <col min="5888" max="5888" width="13" style="11" customWidth="1"/>
    <col min="5889" max="5889" width="43.1296296296296" style="11" customWidth="1"/>
    <col min="5890" max="5890" width="12.6296296296296" style="11" customWidth="1"/>
    <col min="5891" max="5891" width="57.5" style="11" customWidth="1"/>
    <col min="5892" max="6143" width="9" style="11"/>
    <col min="6144" max="6144" width="13" style="11" customWidth="1"/>
    <col min="6145" max="6145" width="43.1296296296296" style="11" customWidth="1"/>
    <col min="6146" max="6146" width="12.6296296296296" style="11" customWidth="1"/>
    <col min="6147" max="6147" width="57.5" style="11" customWidth="1"/>
    <col min="6148" max="6399" width="9" style="11"/>
    <col min="6400" max="6400" width="13" style="11" customWidth="1"/>
    <col min="6401" max="6401" width="43.1296296296296" style="11" customWidth="1"/>
    <col min="6402" max="6402" width="12.6296296296296" style="11" customWidth="1"/>
    <col min="6403" max="6403" width="57.5" style="11" customWidth="1"/>
    <col min="6404" max="6655" width="9" style="11"/>
    <col min="6656" max="6656" width="13" style="11" customWidth="1"/>
    <col min="6657" max="6657" width="43.1296296296296" style="11" customWidth="1"/>
    <col min="6658" max="6658" width="12.6296296296296" style="11" customWidth="1"/>
    <col min="6659" max="6659" width="57.5" style="11" customWidth="1"/>
    <col min="6660" max="6911" width="9" style="11"/>
    <col min="6912" max="6912" width="13" style="11" customWidth="1"/>
    <col min="6913" max="6913" width="43.1296296296296" style="11" customWidth="1"/>
    <col min="6914" max="6914" width="12.6296296296296" style="11" customWidth="1"/>
    <col min="6915" max="6915" width="57.5" style="11" customWidth="1"/>
    <col min="6916" max="7167" width="9" style="11"/>
    <col min="7168" max="7168" width="13" style="11" customWidth="1"/>
    <col min="7169" max="7169" width="43.1296296296296" style="11" customWidth="1"/>
    <col min="7170" max="7170" width="12.6296296296296" style="11" customWidth="1"/>
    <col min="7171" max="7171" width="57.5" style="11" customWidth="1"/>
    <col min="7172" max="7423" width="9" style="11"/>
    <col min="7424" max="7424" width="13" style="11" customWidth="1"/>
    <col min="7425" max="7425" width="43.1296296296296" style="11" customWidth="1"/>
    <col min="7426" max="7426" width="12.6296296296296" style="11" customWidth="1"/>
    <col min="7427" max="7427" width="57.5" style="11" customWidth="1"/>
    <col min="7428" max="7679" width="9" style="11"/>
    <col min="7680" max="7680" width="13" style="11" customWidth="1"/>
    <col min="7681" max="7681" width="43.1296296296296" style="11" customWidth="1"/>
    <col min="7682" max="7682" width="12.6296296296296" style="11" customWidth="1"/>
    <col min="7683" max="7683" width="57.5" style="11" customWidth="1"/>
    <col min="7684" max="7935" width="9" style="11"/>
    <col min="7936" max="7936" width="13" style="11" customWidth="1"/>
    <col min="7937" max="7937" width="43.1296296296296" style="11" customWidth="1"/>
    <col min="7938" max="7938" width="12.6296296296296" style="11" customWidth="1"/>
    <col min="7939" max="7939" width="57.5" style="11" customWidth="1"/>
    <col min="7940" max="8191" width="9" style="11"/>
    <col min="8192" max="8192" width="13" style="11" customWidth="1"/>
    <col min="8193" max="8193" width="43.1296296296296" style="11" customWidth="1"/>
    <col min="8194" max="8194" width="12.6296296296296" style="11" customWidth="1"/>
    <col min="8195" max="8195" width="57.5" style="11" customWidth="1"/>
    <col min="8196" max="8447" width="9" style="11"/>
    <col min="8448" max="8448" width="13" style="11" customWidth="1"/>
    <col min="8449" max="8449" width="43.1296296296296" style="11" customWidth="1"/>
    <col min="8450" max="8450" width="12.6296296296296" style="11" customWidth="1"/>
    <col min="8451" max="8451" width="57.5" style="11" customWidth="1"/>
    <col min="8452" max="8703" width="9" style="11"/>
    <col min="8704" max="8704" width="13" style="11" customWidth="1"/>
    <col min="8705" max="8705" width="43.1296296296296" style="11" customWidth="1"/>
    <col min="8706" max="8706" width="12.6296296296296" style="11" customWidth="1"/>
    <col min="8707" max="8707" width="57.5" style="11" customWidth="1"/>
    <col min="8708" max="8959" width="9" style="11"/>
    <col min="8960" max="8960" width="13" style="11" customWidth="1"/>
    <col min="8961" max="8961" width="43.1296296296296" style="11" customWidth="1"/>
    <col min="8962" max="8962" width="12.6296296296296" style="11" customWidth="1"/>
    <col min="8963" max="8963" width="57.5" style="11" customWidth="1"/>
    <col min="8964" max="9215" width="9" style="11"/>
    <col min="9216" max="9216" width="13" style="11" customWidth="1"/>
    <col min="9217" max="9217" width="43.1296296296296" style="11" customWidth="1"/>
    <col min="9218" max="9218" width="12.6296296296296" style="11" customWidth="1"/>
    <col min="9219" max="9219" width="57.5" style="11" customWidth="1"/>
    <col min="9220" max="9471" width="9" style="11"/>
    <col min="9472" max="9472" width="13" style="11" customWidth="1"/>
    <col min="9473" max="9473" width="43.1296296296296" style="11" customWidth="1"/>
    <col min="9474" max="9474" width="12.6296296296296" style="11" customWidth="1"/>
    <col min="9475" max="9475" width="57.5" style="11" customWidth="1"/>
    <col min="9476" max="9727" width="9" style="11"/>
    <col min="9728" max="9728" width="13" style="11" customWidth="1"/>
    <col min="9729" max="9729" width="43.1296296296296" style="11" customWidth="1"/>
    <col min="9730" max="9730" width="12.6296296296296" style="11" customWidth="1"/>
    <col min="9731" max="9731" width="57.5" style="11" customWidth="1"/>
    <col min="9732" max="9983" width="9" style="11"/>
    <col min="9984" max="9984" width="13" style="11" customWidth="1"/>
    <col min="9985" max="9985" width="43.1296296296296" style="11" customWidth="1"/>
    <col min="9986" max="9986" width="12.6296296296296" style="11" customWidth="1"/>
    <col min="9987" max="9987" width="57.5" style="11" customWidth="1"/>
    <col min="9988" max="10239" width="9" style="11"/>
    <col min="10240" max="10240" width="13" style="11" customWidth="1"/>
    <col min="10241" max="10241" width="43.1296296296296" style="11" customWidth="1"/>
    <col min="10242" max="10242" width="12.6296296296296" style="11" customWidth="1"/>
    <col min="10243" max="10243" width="57.5" style="11" customWidth="1"/>
    <col min="10244" max="10495" width="9" style="11"/>
    <col min="10496" max="10496" width="13" style="11" customWidth="1"/>
    <col min="10497" max="10497" width="43.1296296296296" style="11" customWidth="1"/>
    <col min="10498" max="10498" width="12.6296296296296" style="11" customWidth="1"/>
    <col min="10499" max="10499" width="57.5" style="11" customWidth="1"/>
    <col min="10500" max="10751" width="9" style="11"/>
    <col min="10752" max="10752" width="13" style="11" customWidth="1"/>
    <col min="10753" max="10753" width="43.1296296296296" style="11" customWidth="1"/>
    <col min="10754" max="10754" width="12.6296296296296" style="11" customWidth="1"/>
    <col min="10755" max="10755" width="57.5" style="11" customWidth="1"/>
    <col min="10756" max="11007" width="9" style="11"/>
    <col min="11008" max="11008" width="13" style="11" customWidth="1"/>
    <col min="11009" max="11009" width="43.1296296296296" style="11" customWidth="1"/>
    <col min="11010" max="11010" width="12.6296296296296" style="11" customWidth="1"/>
    <col min="11011" max="11011" width="57.5" style="11" customWidth="1"/>
    <col min="11012" max="11263" width="9" style="11"/>
    <col min="11264" max="11264" width="13" style="11" customWidth="1"/>
    <col min="11265" max="11265" width="43.1296296296296" style="11" customWidth="1"/>
    <col min="11266" max="11266" width="12.6296296296296" style="11" customWidth="1"/>
    <col min="11267" max="11267" width="57.5" style="11" customWidth="1"/>
    <col min="11268" max="11519" width="9" style="11"/>
    <col min="11520" max="11520" width="13" style="11" customWidth="1"/>
    <col min="11521" max="11521" width="43.1296296296296" style="11" customWidth="1"/>
    <col min="11522" max="11522" width="12.6296296296296" style="11" customWidth="1"/>
    <col min="11523" max="11523" width="57.5" style="11" customWidth="1"/>
    <col min="11524" max="11775" width="9" style="11"/>
    <col min="11776" max="11776" width="13" style="11" customWidth="1"/>
    <col min="11777" max="11777" width="43.1296296296296" style="11" customWidth="1"/>
    <col min="11778" max="11778" width="12.6296296296296" style="11" customWidth="1"/>
    <col min="11779" max="11779" width="57.5" style="11" customWidth="1"/>
    <col min="11780" max="12031" width="9" style="11"/>
    <col min="12032" max="12032" width="13" style="11" customWidth="1"/>
    <col min="12033" max="12033" width="43.1296296296296" style="11" customWidth="1"/>
    <col min="12034" max="12034" width="12.6296296296296" style="11" customWidth="1"/>
    <col min="12035" max="12035" width="57.5" style="11" customWidth="1"/>
    <col min="12036" max="12287" width="9" style="11"/>
    <col min="12288" max="12288" width="13" style="11" customWidth="1"/>
    <col min="12289" max="12289" width="43.1296296296296" style="11" customWidth="1"/>
    <col min="12290" max="12290" width="12.6296296296296" style="11" customWidth="1"/>
    <col min="12291" max="12291" width="57.5" style="11" customWidth="1"/>
    <col min="12292" max="12543" width="9" style="11"/>
    <col min="12544" max="12544" width="13" style="11" customWidth="1"/>
    <col min="12545" max="12545" width="43.1296296296296" style="11" customWidth="1"/>
    <col min="12546" max="12546" width="12.6296296296296" style="11" customWidth="1"/>
    <col min="12547" max="12547" width="57.5" style="11" customWidth="1"/>
    <col min="12548" max="12799" width="9" style="11"/>
    <col min="12800" max="12800" width="13" style="11" customWidth="1"/>
    <col min="12801" max="12801" width="43.1296296296296" style="11" customWidth="1"/>
    <col min="12802" max="12802" width="12.6296296296296" style="11" customWidth="1"/>
    <col min="12803" max="12803" width="57.5" style="11" customWidth="1"/>
    <col min="12804" max="13055" width="9" style="11"/>
    <col min="13056" max="13056" width="13" style="11" customWidth="1"/>
    <col min="13057" max="13057" width="43.1296296296296" style="11" customWidth="1"/>
    <col min="13058" max="13058" width="12.6296296296296" style="11" customWidth="1"/>
    <col min="13059" max="13059" width="57.5" style="11" customWidth="1"/>
    <col min="13060" max="13311" width="9" style="11"/>
    <col min="13312" max="13312" width="13" style="11" customWidth="1"/>
    <col min="13313" max="13313" width="43.1296296296296" style="11" customWidth="1"/>
    <col min="13314" max="13314" width="12.6296296296296" style="11" customWidth="1"/>
    <col min="13315" max="13315" width="57.5" style="11" customWidth="1"/>
    <col min="13316" max="13567" width="9" style="11"/>
    <col min="13568" max="13568" width="13" style="11" customWidth="1"/>
    <col min="13569" max="13569" width="43.1296296296296" style="11" customWidth="1"/>
    <col min="13570" max="13570" width="12.6296296296296" style="11" customWidth="1"/>
    <col min="13571" max="13571" width="57.5" style="11" customWidth="1"/>
    <col min="13572" max="13823" width="9" style="11"/>
    <col min="13824" max="13824" width="13" style="11" customWidth="1"/>
    <col min="13825" max="13825" width="43.1296296296296" style="11" customWidth="1"/>
    <col min="13826" max="13826" width="12.6296296296296" style="11" customWidth="1"/>
    <col min="13827" max="13827" width="57.5" style="11" customWidth="1"/>
    <col min="13828" max="14079" width="9" style="11"/>
    <col min="14080" max="14080" width="13" style="11" customWidth="1"/>
    <col min="14081" max="14081" width="43.1296296296296" style="11" customWidth="1"/>
    <col min="14082" max="14082" width="12.6296296296296" style="11" customWidth="1"/>
    <col min="14083" max="14083" width="57.5" style="11" customWidth="1"/>
    <col min="14084" max="14335" width="9" style="11"/>
    <col min="14336" max="14336" width="13" style="11" customWidth="1"/>
    <col min="14337" max="14337" width="43.1296296296296" style="11" customWidth="1"/>
    <col min="14338" max="14338" width="12.6296296296296" style="11" customWidth="1"/>
    <col min="14339" max="14339" width="57.5" style="11" customWidth="1"/>
    <col min="14340" max="14591" width="9" style="11"/>
    <col min="14592" max="14592" width="13" style="11" customWidth="1"/>
    <col min="14593" max="14593" width="43.1296296296296" style="11" customWidth="1"/>
    <col min="14594" max="14594" width="12.6296296296296" style="11" customWidth="1"/>
    <col min="14595" max="14595" width="57.5" style="11" customWidth="1"/>
    <col min="14596" max="14847" width="9" style="11"/>
    <col min="14848" max="14848" width="13" style="11" customWidth="1"/>
    <col min="14849" max="14849" width="43.1296296296296" style="11" customWidth="1"/>
    <col min="14850" max="14850" width="12.6296296296296" style="11" customWidth="1"/>
    <col min="14851" max="14851" width="57.5" style="11" customWidth="1"/>
    <col min="14852" max="15103" width="9" style="11"/>
    <col min="15104" max="15104" width="13" style="11" customWidth="1"/>
    <col min="15105" max="15105" width="43.1296296296296" style="11" customWidth="1"/>
    <col min="15106" max="15106" width="12.6296296296296" style="11" customWidth="1"/>
    <col min="15107" max="15107" width="57.5" style="11" customWidth="1"/>
    <col min="15108" max="15359" width="9" style="11"/>
    <col min="15360" max="15360" width="13" style="11" customWidth="1"/>
    <col min="15361" max="15361" width="43.1296296296296" style="11" customWidth="1"/>
    <col min="15362" max="15362" width="12.6296296296296" style="11" customWidth="1"/>
    <col min="15363" max="15363" width="57.5" style="11" customWidth="1"/>
    <col min="15364" max="15615" width="9" style="11"/>
    <col min="15616" max="15616" width="13" style="11" customWidth="1"/>
    <col min="15617" max="15617" width="43.1296296296296" style="11" customWidth="1"/>
    <col min="15618" max="15618" width="12.6296296296296" style="11" customWidth="1"/>
    <col min="15619" max="15619" width="57.5" style="11" customWidth="1"/>
    <col min="15620" max="15871" width="9" style="11"/>
    <col min="15872" max="15872" width="13" style="11" customWidth="1"/>
    <col min="15873" max="15873" width="43.1296296296296" style="11" customWidth="1"/>
    <col min="15874" max="15874" width="12.6296296296296" style="11" customWidth="1"/>
    <col min="15875" max="15875" width="57.5" style="11" customWidth="1"/>
    <col min="15876" max="16127" width="9" style="11"/>
    <col min="16128" max="16128" width="13" style="11" customWidth="1"/>
    <col min="16129" max="16129" width="43.1296296296296" style="11" customWidth="1"/>
    <col min="16130" max="16130" width="12.6296296296296" style="11" customWidth="1"/>
    <col min="16131" max="16131" width="57.5" style="11" customWidth="1"/>
    <col min="16132" max="16384" width="9" style="11"/>
  </cols>
  <sheetData>
    <row r="1" s="7" customFormat="1" ht="26.1" customHeight="1" spans="1:3">
      <c r="A1" s="13" t="s">
        <v>1138</v>
      </c>
      <c r="B1" s="11"/>
      <c r="C1" s="14"/>
    </row>
    <row r="2" ht="63" customHeight="1" spans="1:3">
      <c r="A2" s="26" t="s">
        <v>1139</v>
      </c>
      <c r="B2" s="27"/>
      <c r="C2" s="27"/>
    </row>
    <row r="3" s="7" customFormat="1" ht="20.25" customHeight="1" spans="1:3">
      <c r="A3" s="16" t="s">
        <v>1140</v>
      </c>
      <c r="B3" s="16"/>
      <c r="C3" s="16"/>
    </row>
    <row r="4" s="9" customFormat="1" ht="33" customHeight="1" spans="1:3">
      <c r="A4" s="17" t="s">
        <v>3</v>
      </c>
      <c r="B4" s="18" t="s">
        <v>4</v>
      </c>
      <c r="C4" s="19" t="s">
        <v>5</v>
      </c>
    </row>
    <row r="5" s="9" customFormat="1" ht="33" customHeight="1" spans="1:3">
      <c r="A5" s="28">
        <v>1030601</v>
      </c>
      <c r="B5" s="29" t="s">
        <v>1141</v>
      </c>
      <c r="C5" s="30">
        <v>3840</v>
      </c>
    </row>
    <row r="6" s="9" customFormat="1" ht="33" customHeight="1" spans="1:3">
      <c r="A6" s="28">
        <v>103060134</v>
      </c>
      <c r="B6" s="31" t="s">
        <v>1142</v>
      </c>
      <c r="C6" s="30">
        <v>3840</v>
      </c>
    </row>
    <row r="7" s="9" customFormat="1" ht="33" customHeight="1" spans="1:3">
      <c r="A7" s="32"/>
      <c r="B7" s="31" t="s">
        <v>1143</v>
      </c>
      <c r="C7" s="33">
        <v>3840</v>
      </c>
    </row>
    <row r="8" s="9" customFormat="1" ht="33" customHeight="1" spans="1:3">
      <c r="A8" s="28">
        <v>1030602</v>
      </c>
      <c r="B8" s="29" t="s">
        <v>1144</v>
      </c>
      <c r="C8" s="30"/>
    </row>
    <row r="9" s="9" customFormat="1" ht="33" customHeight="1" spans="1:3">
      <c r="A9" s="28">
        <v>103060203</v>
      </c>
      <c r="B9" s="31" t="s">
        <v>1145</v>
      </c>
      <c r="C9" s="34"/>
    </row>
    <row r="10" s="9" customFormat="1" ht="33" customHeight="1" spans="1:3">
      <c r="A10" s="28">
        <v>1030603</v>
      </c>
      <c r="B10" s="29" t="s">
        <v>1146</v>
      </c>
      <c r="C10" s="30"/>
    </row>
    <row r="11" s="9" customFormat="1" ht="33" customHeight="1" spans="1:3">
      <c r="A11" s="28">
        <v>1030604</v>
      </c>
      <c r="B11" s="29" t="s">
        <v>1147</v>
      </c>
      <c r="C11" s="30"/>
    </row>
    <row r="12" s="9" customFormat="1" ht="33" customHeight="1" spans="1:3">
      <c r="A12" s="28">
        <v>1030698</v>
      </c>
      <c r="B12" s="29" t="s">
        <v>1148</v>
      </c>
      <c r="C12" s="30"/>
    </row>
    <row r="13" s="9" customFormat="1" ht="33" customHeight="1" spans="1:3">
      <c r="A13" s="32"/>
      <c r="B13" s="35" t="s">
        <v>1149</v>
      </c>
      <c r="C13" s="30">
        <v>3840</v>
      </c>
    </row>
    <row r="14" s="9" customFormat="1" ht="33" customHeight="1" spans="1:3">
      <c r="A14" s="28">
        <v>11005</v>
      </c>
      <c r="B14" s="36" t="s">
        <v>1150</v>
      </c>
      <c r="C14" s="30"/>
    </row>
    <row r="15" s="9" customFormat="1" ht="33" customHeight="1" spans="1:3">
      <c r="A15" s="28"/>
      <c r="B15" s="36" t="s">
        <v>1151</v>
      </c>
      <c r="C15" s="30"/>
    </row>
    <row r="16" s="9" customFormat="1" ht="33" customHeight="1" spans="1:3">
      <c r="A16" s="32"/>
      <c r="B16" s="35" t="s">
        <v>968</v>
      </c>
      <c r="C16" s="30">
        <v>3840</v>
      </c>
    </row>
    <row r="17" s="7" customFormat="1" ht="13.8" spans="3:3">
      <c r="C17" s="14"/>
    </row>
    <row r="18" s="7" customFormat="1" ht="13.8" spans="3:3">
      <c r="C18" s="14"/>
    </row>
    <row r="19" s="7" customFormat="1" ht="13.8" spans="3:3">
      <c r="C19" s="14"/>
    </row>
    <row r="20" s="7" customFormat="1" ht="13.8" spans="3:3">
      <c r="C20" s="14"/>
    </row>
    <row r="21" s="7" customFormat="1" ht="13.8" spans="3:3">
      <c r="C21" s="14"/>
    </row>
    <row r="22" s="7" customFormat="1" ht="13.8" spans="3:3">
      <c r="C22" s="14"/>
    </row>
    <row r="23" s="7" customFormat="1" ht="13.8" spans="3:3">
      <c r="C23" s="14"/>
    </row>
    <row r="24" s="7" customFormat="1" ht="13.8" spans="3:3">
      <c r="C24" s="14"/>
    </row>
    <row r="25" s="7" customFormat="1" ht="13.8" spans="3:3">
      <c r="C25" s="14"/>
    </row>
    <row r="26" s="7" customFormat="1" ht="13.8" spans="3:3">
      <c r="C26" s="14"/>
    </row>
    <row r="27" s="7" customFormat="1" ht="13.8" spans="3:3">
      <c r="C27" s="14"/>
    </row>
    <row r="28" s="7" customFormat="1" ht="13.8" spans="3:3">
      <c r="C28" s="14"/>
    </row>
    <row r="29" s="7" customFormat="1" ht="13.8" spans="3:3">
      <c r="C29" s="14"/>
    </row>
    <row r="30" s="7" customFormat="1" ht="13.8" spans="3:3">
      <c r="C30" s="14"/>
    </row>
    <row r="31" s="7" customFormat="1" ht="13.8" spans="3:3">
      <c r="C31" s="14"/>
    </row>
    <row r="32" s="7" customFormat="1" ht="13.8" spans="3:3">
      <c r="C32" s="14"/>
    </row>
    <row r="33" s="7" customFormat="1" ht="13.8" spans="3:3">
      <c r="C33" s="14"/>
    </row>
    <row r="34" s="7" customFormat="1" ht="13.8" spans="3:3">
      <c r="C34" s="14"/>
    </row>
    <row r="35" s="7" customFormat="1" ht="13.8" spans="3:3">
      <c r="C35" s="14"/>
    </row>
    <row r="36" s="7" customFormat="1" ht="13.8" spans="3:3">
      <c r="C36" s="14"/>
    </row>
    <row r="37" s="7" customFormat="1" ht="13.8" spans="3:3">
      <c r="C37" s="14"/>
    </row>
    <row r="38" s="7" customFormat="1" ht="13.8" spans="3:3">
      <c r="C38" s="14"/>
    </row>
    <row r="39" s="7" customFormat="1" ht="13.8" spans="3:3">
      <c r="C39" s="14"/>
    </row>
    <row r="40" s="7" customFormat="1" ht="13.8" spans="3:3">
      <c r="C40" s="14"/>
    </row>
    <row r="41" s="7" customFormat="1" ht="13.8" spans="3:3">
      <c r="C41" s="14"/>
    </row>
    <row r="42" s="7" customFormat="1" ht="13.8" spans="3:3">
      <c r="C42" s="14"/>
    </row>
    <row r="43" s="7" customFormat="1" ht="13.8" spans="3:3">
      <c r="C43" s="14"/>
    </row>
    <row r="44" s="7" customFormat="1" ht="13.8" spans="3:3">
      <c r="C44" s="14"/>
    </row>
    <row r="45" s="7" customFormat="1" ht="13.8" spans="3:3">
      <c r="C45" s="14"/>
    </row>
    <row r="46" s="7" customFormat="1" ht="13.8" spans="3:3">
      <c r="C46" s="14"/>
    </row>
    <row r="47" s="7" customFormat="1" ht="13.8" spans="3:3">
      <c r="C47" s="14"/>
    </row>
    <row r="48" s="7" customFormat="1" ht="13.8" spans="3:3">
      <c r="C48" s="14"/>
    </row>
    <row r="49" s="7" customFormat="1" ht="13.8" spans="3:3">
      <c r="C49" s="14"/>
    </row>
    <row r="50" s="7" customFormat="1" ht="13.8" spans="3:3">
      <c r="C50" s="14"/>
    </row>
    <row r="51" s="7" customFormat="1" ht="13.8" spans="3:3">
      <c r="C51" s="14"/>
    </row>
    <row r="52" s="7" customFormat="1" ht="13.8" spans="3:3">
      <c r="C52" s="14"/>
    </row>
    <row r="53" s="7" customFormat="1" ht="13.8" spans="3:3">
      <c r="C53" s="14"/>
    </row>
    <row r="54" s="7" customFormat="1" ht="13.8" spans="3:3">
      <c r="C54" s="14"/>
    </row>
    <row r="55" s="7" customFormat="1" ht="13.8" spans="3:3">
      <c r="C55" s="14"/>
    </row>
    <row r="56" s="7" customFormat="1" ht="13.8" spans="3:3">
      <c r="C56" s="14"/>
    </row>
    <row r="57" s="7" customFormat="1" ht="13.8" spans="3:3">
      <c r="C57" s="14"/>
    </row>
    <row r="58" s="7" customFormat="1" ht="13.8" spans="3:3">
      <c r="C58" s="14"/>
    </row>
    <row r="59" s="7" customFormat="1" ht="13.8" spans="3:3">
      <c r="C59" s="14"/>
    </row>
    <row r="60" s="7" customFormat="1" ht="13.8" spans="3:3">
      <c r="C60" s="14"/>
    </row>
    <row r="61" s="7" customFormat="1" ht="13.8" spans="3:3">
      <c r="C61" s="14"/>
    </row>
    <row r="62" s="7" customFormat="1" ht="13.8" spans="3:3">
      <c r="C62" s="14"/>
    </row>
    <row r="63" s="7" customFormat="1" ht="13.8" spans="3:3">
      <c r="C63" s="14"/>
    </row>
    <row r="64" s="7" customFormat="1" ht="13.8" spans="3:3">
      <c r="C64" s="14"/>
    </row>
    <row r="65" s="7" customFormat="1" ht="13.8" spans="3:3">
      <c r="C65" s="14"/>
    </row>
    <row r="66" s="7" customFormat="1" ht="13.8" spans="3:3">
      <c r="C66" s="14"/>
    </row>
    <row r="67" s="7" customFormat="1" ht="13.8" spans="3:3">
      <c r="C67" s="14"/>
    </row>
    <row r="68" s="7" customFormat="1" ht="13.8" spans="3:3">
      <c r="C68" s="14"/>
    </row>
    <row r="69" s="7" customFormat="1" ht="13.8" spans="3:3">
      <c r="C69" s="14"/>
    </row>
    <row r="70" s="7" customFormat="1" ht="13.8" spans="3:3">
      <c r="C70" s="14"/>
    </row>
    <row r="71" s="7" customFormat="1" ht="13.8" spans="3:3">
      <c r="C71" s="14"/>
    </row>
    <row r="72" s="7" customFormat="1" ht="13.8" spans="3:3">
      <c r="C72" s="14"/>
    </row>
    <row r="73" s="7" customFormat="1" ht="13.8" spans="3:3">
      <c r="C73" s="14"/>
    </row>
    <row r="74" s="7" customFormat="1" ht="13.8" spans="3:3">
      <c r="C74" s="14"/>
    </row>
    <row r="75" s="7" customFormat="1" ht="13.8" spans="3:3">
      <c r="C75" s="14"/>
    </row>
    <row r="76" s="7" customFormat="1" ht="13.8" spans="3:3">
      <c r="C76" s="14"/>
    </row>
    <row r="77" s="7" customFormat="1" ht="13.8" spans="3:3">
      <c r="C77" s="14"/>
    </row>
    <row r="78" s="7" customFormat="1" ht="13.8" spans="3:3">
      <c r="C78" s="14"/>
    </row>
    <row r="79" s="7" customFormat="1" ht="13.8" spans="3:3">
      <c r="C79" s="14"/>
    </row>
    <row r="80" s="7" customFormat="1" ht="13.8" spans="3:3">
      <c r="C80" s="14"/>
    </row>
    <row r="81" s="7" customFormat="1" ht="13.8" spans="3:3">
      <c r="C81" s="14"/>
    </row>
    <row r="82" s="7" customFormat="1" ht="13.8" spans="3:3">
      <c r="C82" s="14"/>
    </row>
    <row r="83" s="7" customFormat="1" ht="13.8" spans="3:3">
      <c r="C83" s="14"/>
    </row>
    <row r="84" s="7" customFormat="1" ht="13.8" spans="3:3">
      <c r="C84" s="14"/>
    </row>
    <row r="85" s="7" customFormat="1" ht="13.8" spans="3:3">
      <c r="C85" s="14"/>
    </row>
    <row r="86" s="7" customFormat="1" ht="13.8" spans="3:3">
      <c r="C86" s="14"/>
    </row>
    <row r="87" s="7" customFormat="1" ht="13.8" spans="3:3">
      <c r="C87" s="14"/>
    </row>
    <row r="88" s="7" customFormat="1" ht="13.8" spans="3:3">
      <c r="C88" s="14"/>
    </row>
    <row r="89" s="7" customFormat="1" ht="13.8" spans="3:3">
      <c r="C89" s="14"/>
    </row>
    <row r="90" s="7" customFormat="1" ht="13.8" spans="3:3">
      <c r="C90" s="14"/>
    </row>
    <row r="91" s="7" customFormat="1" ht="13.8" spans="3:3">
      <c r="C91" s="14"/>
    </row>
    <row r="92" s="7" customFormat="1" ht="13.8" spans="3:3">
      <c r="C92" s="14"/>
    </row>
    <row r="93" s="7" customFormat="1" ht="13.8" spans="3:3">
      <c r="C93" s="14"/>
    </row>
  </sheetData>
  <mergeCells count="2">
    <mergeCell ref="A2:C2"/>
    <mergeCell ref="A3:C3"/>
  </mergeCells>
  <printOptions horizontalCentered="1"/>
  <pageMargins left="0.984027777777778" right="0.984027777777778" top="1.0625" bottom="1.57430555555556" header="0.314583333333333" footer="0.511805555555556"/>
  <pageSetup paperSize="9" firstPageNumber="70" orientation="portrait"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9"/>
  <sheetViews>
    <sheetView workbookViewId="0">
      <selection activeCell="B4" sqref="A4:B4"/>
    </sheetView>
  </sheetViews>
  <sheetFormatPr defaultColWidth="9" defaultRowHeight="15.6" outlineLevelCol="2"/>
  <cols>
    <col min="1" max="1" width="15" style="11" customWidth="1"/>
    <col min="2" max="2" width="50.75" style="11" customWidth="1"/>
    <col min="3" max="3" width="15.1296296296296" style="12" customWidth="1"/>
    <col min="4" max="255" width="9" style="11"/>
    <col min="256" max="256" width="12.6296296296296" style="11" customWidth="1"/>
    <col min="257" max="257" width="42.25" style="11" customWidth="1"/>
    <col min="258" max="258" width="8.87962962962963" style="11" customWidth="1"/>
    <col min="259" max="259" width="81.3796296296296" style="11" customWidth="1"/>
    <col min="260" max="511" width="9" style="11"/>
    <col min="512" max="512" width="12.6296296296296" style="11" customWidth="1"/>
    <col min="513" max="513" width="42.25" style="11" customWidth="1"/>
    <col min="514" max="514" width="8.87962962962963" style="11" customWidth="1"/>
    <col min="515" max="515" width="81.3796296296296" style="11" customWidth="1"/>
    <col min="516" max="767" width="9" style="11"/>
    <col min="768" max="768" width="12.6296296296296" style="11" customWidth="1"/>
    <col min="769" max="769" width="42.25" style="11" customWidth="1"/>
    <col min="770" max="770" width="8.87962962962963" style="11" customWidth="1"/>
    <col min="771" max="771" width="81.3796296296296" style="11" customWidth="1"/>
    <col min="772" max="1023" width="9" style="11"/>
    <col min="1024" max="1024" width="12.6296296296296" style="11" customWidth="1"/>
    <col min="1025" max="1025" width="42.25" style="11" customWidth="1"/>
    <col min="1026" max="1026" width="8.87962962962963" style="11" customWidth="1"/>
    <col min="1027" max="1027" width="81.3796296296296" style="11" customWidth="1"/>
    <col min="1028" max="1279" width="9" style="11"/>
    <col min="1280" max="1280" width="12.6296296296296" style="11" customWidth="1"/>
    <col min="1281" max="1281" width="42.25" style="11" customWidth="1"/>
    <col min="1282" max="1282" width="8.87962962962963" style="11" customWidth="1"/>
    <col min="1283" max="1283" width="81.3796296296296" style="11" customWidth="1"/>
    <col min="1284" max="1535" width="9" style="11"/>
    <col min="1536" max="1536" width="12.6296296296296" style="11" customWidth="1"/>
    <col min="1537" max="1537" width="42.25" style="11" customWidth="1"/>
    <col min="1538" max="1538" width="8.87962962962963" style="11" customWidth="1"/>
    <col min="1539" max="1539" width="81.3796296296296" style="11" customWidth="1"/>
    <col min="1540" max="1791" width="9" style="11"/>
    <col min="1792" max="1792" width="12.6296296296296" style="11" customWidth="1"/>
    <col min="1793" max="1793" width="42.25" style="11" customWidth="1"/>
    <col min="1794" max="1794" width="8.87962962962963" style="11" customWidth="1"/>
    <col min="1795" max="1795" width="81.3796296296296" style="11" customWidth="1"/>
    <col min="1796" max="2047" width="9" style="11"/>
    <col min="2048" max="2048" width="12.6296296296296" style="11" customWidth="1"/>
    <col min="2049" max="2049" width="42.25" style="11" customWidth="1"/>
    <col min="2050" max="2050" width="8.87962962962963" style="11" customWidth="1"/>
    <col min="2051" max="2051" width="81.3796296296296" style="11" customWidth="1"/>
    <col min="2052" max="2303" width="9" style="11"/>
    <col min="2304" max="2304" width="12.6296296296296" style="11" customWidth="1"/>
    <col min="2305" max="2305" width="42.25" style="11" customWidth="1"/>
    <col min="2306" max="2306" width="8.87962962962963" style="11" customWidth="1"/>
    <col min="2307" max="2307" width="81.3796296296296" style="11" customWidth="1"/>
    <col min="2308" max="2559" width="9" style="11"/>
    <col min="2560" max="2560" width="12.6296296296296" style="11" customWidth="1"/>
    <col min="2561" max="2561" width="42.25" style="11" customWidth="1"/>
    <col min="2562" max="2562" width="8.87962962962963" style="11" customWidth="1"/>
    <col min="2563" max="2563" width="81.3796296296296" style="11" customWidth="1"/>
    <col min="2564" max="2815" width="9" style="11"/>
    <col min="2816" max="2816" width="12.6296296296296" style="11" customWidth="1"/>
    <col min="2817" max="2817" width="42.25" style="11" customWidth="1"/>
    <col min="2818" max="2818" width="8.87962962962963" style="11" customWidth="1"/>
    <col min="2819" max="2819" width="81.3796296296296" style="11" customWidth="1"/>
    <col min="2820" max="3071" width="9" style="11"/>
    <col min="3072" max="3072" width="12.6296296296296" style="11" customWidth="1"/>
    <col min="3073" max="3073" width="42.25" style="11" customWidth="1"/>
    <col min="3074" max="3074" width="8.87962962962963" style="11" customWidth="1"/>
    <col min="3075" max="3075" width="81.3796296296296" style="11" customWidth="1"/>
    <col min="3076" max="3327" width="9" style="11"/>
    <col min="3328" max="3328" width="12.6296296296296" style="11" customWidth="1"/>
    <col min="3329" max="3329" width="42.25" style="11" customWidth="1"/>
    <col min="3330" max="3330" width="8.87962962962963" style="11" customWidth="1"/>
    <col min="3331" max="3331" width="81.3796296296296" style="11" customWidth="1"/>
    <col min="3332" max="3583" width="9" style="11"/>
    <col min="3584" max="3584" width="12.6296296296296" style="11" customWidth="1"/>
    <col min="3585" max="3585" width="42.25" style="11" customWidth="1"/>
    <col min="3586" max="3586" width="8.87962962962963" style="11" customWidth="1"/>
    <col min="3587" max="3587" width="81.3796296296296" style="11" customWidth="1"/>
    <col min="3588" max="3839" width="9" style="11"/>
    <col min="3840" max="3840" width="12.6296296296296" style="11" customWidth="1"/>
    <col min="3841" max="3841" width="42.25" style="11" customWidth="1"/>
    <col min="3842" max="3842" width="8.87962962962963" style="11" customWidth="1"/>
    <col min="3843" max="3843" width="81.3796296296296" style="11" customWidth="1"/>
    <col min="3844" max="4095" width="9" style="11"/>
    <col min="4096" max="4096" width="12.6296296296296" style="11" customWidth="1"/>
    <col min="4097" max="4097" width="42.25" style="11" customWidth="1"/>
    <col min="4098" max="4098" width="8.87962962962963" style="11" customWidth="1"/>
    <col min="4099" max="4099" width="81.3796296296296" style="11" customWidth="1"/>
    <col min="4100" max="4351" width="9" style="11"/>
    <col min="4352" max="4352" width="12.6296296296296" style="11" customWidth="1"/>
    <col min="4353" max="4353" width="42.25" style="11" customWidth="1"/>
    <col min="4354" max="4354" width="8.87962962962963" style="11" customWidth="1"/>
    <col min="4355" max="4355" width="81.3796296296296" style="11" customWidth="1"/>
    <col min="4356" max="4607" width="9" style="11"/>
    <col min="4608" max="4608" width="12.6296296296296" style="11" customWidth="1"/>
    <col min="4609" max="4609" width="42.25" style="11" customWidth="1"/>
    <col min="4610" max="4610" width="8.87962962962963" style="11" customWidth="1"/>
    <col min="4611" max="4611" width="81.3796296296296" style="11" customWidth="1"/>
    <col min="4612" max="4863" width="9" style="11"/>
    <col min="4864" max="4864" width="12.6296296296296" style="11" customWidth="1"/>
    <col min="4865" max="4865" width="42.25" style="11" customWidth="1"/>
    <col min="4866" max="4866" width="8.87962962962963" style="11" customWidth="1"/>
    <col min="4867" max="4867" width="81.3796296296296" style="11" customWidth="1"/>
    <col min="4868" max="5119" width="9" style="11"/>
    <col min="5120" max="5120" width="12.6296296296296" style="11" customWidth="1"/>
    <col min="5121" max="5121" width="42.25" style="11" customWidth="1"/>
    <col min="5122" max="5122" width="8.87962962962963" style="11" customWidth="1"/>
    <col min="5123" max="5123" width="81.3796296296296" style="11" customWidth="1"/>
    <col min="5124" max="5375" width="9" style="11"/>
    <col min="5376" max="5376" width="12.6296296296296" style="11" customWidth="1"/>
    <col min="5377" max="5377" width="42.25" style="11" customWidth="1"/>
    <col min="5378" max="5378" width="8.87962962962963" style="11" customWidth="1"/>
    <col min="5379" max="5379" width="81.3796296296296" style="11" customWidth="1"/>
    <col min="5380" max="5631" width="9" style="11"/>
    <col min="5632" max="5632" width="12.6296296296296" style="11" customWidth="1"/>
    <col min="5633" max="5633" width="42.25" style="11" customWidth="1"/>
    <col min="5634" max="5634" width="8.87962962962963" style="11" customWidth="1"/>
    <col min="5635" max="5635" width="81.3796296296296" style="11" customWidth="1"/>
    <col min="5636" max="5887" width="9" style="11"/>
    <col min="5888" max="5888" width="12.6296296296296" style="11" customWidth="1"/>
    <col min="5889" max="5889" width="42.25" style="11" customWidth="1"/>
    <col min="5890" max="5890" width="8.87962962962963" style="11" customWidth="1"/>
    <col min="5891" max="5891" width="81.3796296296296" style="11" customWidth="1"/>
    <col min="5892" max="6143" width="9" style="11"/>
    <col min="6144" max="6144" width="12.6296296296296" style="11" customWidth="1"/>
    <col min="6145" max="6145" width="42.25" style="11" customWidth="1"/>
    <col min="6146" max="6146" width="8.87962962962963" style="11" customWidth="1"/>
    <col min="6147" max="6147" width="81.3796296296296" style="11" customWidth="1"/>
    <col min="6148" max="6399" width="9" style="11"/>
    <col min="6400" max="6400" width="12.6296296296296" style="11" customWidth="1"/>
    <col min="6401" max="6401" width="42.25" style="11" customWidth="1"/>
    <col min="6402" max="6402" width="8.87962962962963" style="11" customWidth="1"/>
    <col min="6403" max="6403" width="81.3796296296296" style="11" customWidth="1"/>
    <col min="6404" max="6655" width="9" style="11"/>
    <col min="6656" max="6656" width="12.6296296296296" style="11" customWidth="1"/>
    <col min="6657" max="6657" width="42.25" style="11" customWidth="1"/>
    <col min="6658" max="6658" width="8.87962962962963" style="11" customWidth="1"/>
    <col min="6659" max="6659" width="81.3796296296296" style="11" customWidth="1"/>
    <col min="6660" max="6911" width="9" style="11"/>
    <col min="6912" max="6912" width="12.6296296296296" style="11" customWidth="1"/>
    <col min="6913" max="6913" width="42.25" style="11" customWidth="1"/>
    <col min="6914" max="6914" width="8.87962962962963" style="11" customWidth="1"/>
    <col min="6915" max="6915" width="81.3796296296296" style="11" customWidth="1"/>
    <col min="6916" max="7167" width="9" style="11"/>
    <col min="7168" max="7168" width="12.6296296296296" style="11" customWidth="1"/>
    <col min="7169" max="7169" width="42.25" style="11" customWidth="1"/>
    <col min="7170" max="7170" width="8.87962962962963" style="11" customWidth="1"/>
    <col min="7171" max="7171" width="81.3796296296296" style="11" customWidth="1"/>
    <col min="7172" max="7423" width="9" style="11"/>
    <col min="7424" max="7424" width="12.6296296296296" style="11" customWidth="1"/>
    <col min="7425" max="7425" width="42.25" style="11" customWidth="1"/>
    <col min="7426" max="7426" width="8.87962962962963" style="11" customWidth="1"/>
    <col min="7427" max="7427" width="81.3796296296296" style="11" customWidth="1"/>
    <col min="7428" max="7679" width="9" style="11"/>
    <col min="7680" max="7680" width="12.6296296296296" style="11" customWidth="1"/>
    <col min="7681" max="7681" width="42.25" style="11" customWidth="1"/>
    <col min="7682" max="7682" width="8.87962962962963" style="11" customWidth="1"/>
    <col min="7683" max="7683" width="81.3796296296296" style="11" customWidth="1"/>
    <col min="7684" max="7935" width="9" style="11"/>
    <col min="7936" max="7936" width="12.6296296296296" style="11" customWidth="1"/>
    <col min="7937" max="7937" width="42.25" style="11" customWidth="1"/>
    <col min="7938" max="7938" width="8.87962962962963" style="11" customWidth="1"/>
    <col min="7939" max="7939" width="81.3796296296296" style="11" customWidth="1"/>
    <col min="7940" max="8191" width="9" style="11"/>
    <col min="8192" max="8192" width="12.6296296296296" style="11" customWidth="1"/>
    <col min="8193" max="8193" width="42.25" style="11" customWidth="1"/>
    <col min="8194" max="8194" width="8.87962962962963" style="11" customWidth="1"/>
    <col min="8195" max="8195" width="81.3796296296296" style="11" customWidth="1"/>
    <col min="8196" max="8447" width="9" style="11"/>
    <col min="8448" max="8448" width="12.6296296296296" style="11" customWidth="1"/>
    <col min="8449" max="8449" width="42.25" style="11" customWidth="1"/>
    <col min="8450" max="8450" width="8.87962962962963" style="11" customWidth="1"/>
    <col min="8451" max="8451" width="81.3796296296296" style="11" customWidth="1"/>
    <col min="8452" max="8703" width="9" style="11"/>
    <col min="8704" max="8704" width="12.6296296296296" style="11" customWidth="1"/>
    <col min="8705" max="8705" width="42.25" style="11" customWidth="1"/>
    <col min="8706" max="8706" width="8.87962962962963" style="11" customWidth="1"/>
    <col min="8707" max="8707" width="81.3796296296296" style="11" customWidth="1"/>
    <col min="8708" max="8959" width="9" style="11"/>
    <col min="8960" max="8960" width="12.6296296296296" style="11" customWidth="1"/>
    <col min="8961" max="8961" width="42.25" style="11" customWidth="1"/>
    <col min="8962" max="8962" width="8.87962962962963" style="11" customWidth="1"/>
    <col min="8963" max="8963" width="81.3796296296296" style="11" customWidth="1"/>
    <col min="8964" max="9215" width="9" style="11"/>
    <col min="9216" max="9216" width="12.6296296296296" style="11" customWidth="1"/>
    <col min="9217" max="9217" width="42.25" style="11" customWidth="1"/>
    <col min="9218" max="9218" width="8.87962962962963" style="11" customWidth="1"/>
    <col min="9219" max="9219" width="81.3796296296296" style="11" customWidth="1"/>
    <col min="9220" max="9471" width="9" style="11"/>
    <col min="9472" max="9472" width="12.6296296296296" style="11" customWidth="1"/>
    <col min="9473" max="9473" width="42.25" style="11" customWidth="1"/>
    <col min="9474" max="9474" width="8.87962962962963" style="11" customWidth="1"/>
    <col min="9475" max="9475" width="81.3796296296296" style="11" customWidth="1"/>
    <col min="9476" max="9727" width="9" style="11"/>
    <col min="9728" max="9728" width="12.6296296296296" style="11" customWidth="1"/>
    <col min="9729" max="9729" width="42.25" style="11" customWidth="1"/>
    <col min="9730" max="9730" width="8.87962962962963" style="11" customWidth="1"/>
    <col min="9731" max="9731" width="81.3796296296296" style="11" customWidth="1"/>
    <col min="9732" max="9983" width="9" style="11"/>
    <col min="9984" max="9984" width="12.6296296296296" style="11" customWidth="1"/>
    <col min="9985" max="9985" width="42.25" style="11" customWidth="1"/>
    <col min="9986" max="9986" width="8.87962962962963" style="11" customWidth="1"/>
    <col min="9987" max="9987" width="81.3796296296296" style="11" customWidth="1"/>
    <col min="9988" max="10239" width="9" style="11"/>
    <col min="10240" max="10240" width="12.6296296296296" style="11" customWidth="1"/>
    <col min="10241" max="10241" width="42.25" style="11" customWidth="1"/>
    <col min="10242" max="10242" width="8.87962962962963" style="11" customWidth="1"/>
    <col min="10243" max="10243" width="81.3796296296296" style="11" customWidth="1"/>
    <col min="10244" max="10495" width="9" style="11"/>
    <col min="10496" max="10496" width="12.6296296296296" style="11" customWidth="1"/>
    <col min="10497" max="10497" width="42.25" style="11" customWidth="1"/>
    <col min="10498" max="10498" width="8.87962962962963" style="11" customWidth="1"/>
    <col min="10499" max="10499" width="81.3796296296296" style="11" customWidth="1"/>
    <col min="10500" max="10751" width="9" style="11"/>
    <col min="10752" max="10752" width="12.6296296296296" style="11" customWidth="1"/>
    <col min="10753" max="10753" width="42.25" style="11" customWidth="1"/>
    <col min="10754" max="10754" width="8.87962962962963" style="11" customWidth="1"/>
    <col min="10755" max="10755" width="81.3796296296296" style="11" customWidth="1"/>
    <col min="10756" max="11007" width="9" style="11"/>
    <col min="11008" max="11008" width="12.6296296296296" style="11" customWidth="1"/>
    <col min="11009" max="11009" width="42.25" style="11" customWidth="1"/>
    <col min="11010" max="11010" width="8.87962962962963" style="11" customWidth="1"/>
    <col min="11011" max="11011" width="81.3796296296296" style="11" customWidth="1"/>
    <col min="11012" max="11263" width="9" style="11"/>
    <col min="11264" max="11264" width="12.6296296296296" style="11" customWidth="1"/>
    <col min="11265" max="11265" width="42.25" style="11" customWidth="1"/>
    <col min="11266" max="11266" width="8.87962962962963" style="11" customWidth="1"/>
    <col min="11267" max="11267" width="81.3796296296296" style="11" customWidth="1"/>
    <col min="11268" max="11519" width="9" style="11"/>
    <col min="11520" max="11520" width="12.6296296296296" style="11" customWidth="1"/>
    <col min="11521" max="11521" width="42.25" style="11" customWidth="1"/>
    <col min="11522" max="11522" width="8.87962962962963" style="11" customWidth="1"/>
    <col min="11523" max="11523" width="81.3796296296296" style="11" customWidth="1"/>
    <col min="11524" max="11775" width="9" style="11"/>
    <col min="11776" max="11776" width="12.6296296296296" style="11" customWidth="1"/>
    <col min="11777" max="11777" width="42.25" style="11" customWidth="1"/>
    <col min="11778" max="11778" width="8.87962962962963" style="11" customWidth="1"/>
    <col min="11779" max="11779" width="81.3796296296296" style="11" customWidth="1"/>
    <col min="11780" max="12031" width="9" style="11"/>
    <col min="12032" max="12032" width="12.6296296296296" style="11" customWidth="1"/>
    <col min="12033" max="12033" width="42.25" style="11" customWidth="1"/>
    <col min="12034" max="12034" width="8.87962962962963" style="11" customWidth="1"/>
    <col min="12035" max="12035" width="81.3796296296296" style="11" customWidth="1"/>
    <col min="12036" max="12287" width="9" style="11"/>
    <col min="12288" max="12288" width="12.6296296296296" style="11" customWidth="1"/>
    <col min="12289" max="12289" width="42.25" style="11" customWidth="1"/>
    <col min="12290" max="12290" width="8.87962962962963" style="11" customWidth="1"/>
    <col min="12291" max="12291" width="81.3796296296296" style="11" customWidth="1"/>
    <col min="12292" max="12543" width="9" style="11"/>
    <col min="12544" max="12544" width="12.6296296296296" style="11" customWidth="1"/>
    <col min="12545" max="12545" width="42.25" style="11" customWidth="1"/>
    <col min="12546" max="12546" width="8.87962962962963" style="11" customWidth="1"/>
    <col min="12547" max="12547" width="81.3796296296296" style="11" customWidth="1"/>
    <col min="12548" max="12799" width="9" style="11"/>
    <col min="12800" max="12800" width="12.6296296296296" style="11" customWidth="1"/>
    <col min="12801" max="12801" width="42.25" style="11" customWidth="1"/>
    <col min="12802" max="12802" width="8.87962962962963" style="11" customWidth="1"/>
    <col min="12803" max="12803" width="81.3796296296296" style="11" customWidth="1"/>
    <col min="12804" max="13055" width="9" style="11"/>
    <col min="13056" max="13056" width="12.6296296296296" style="11" customWidth="1"/>
    <col min="13057" max="13057" width="42.25" style="11" customWidth="1"/>
    <col min="13058" max="13058" width="8.87962962962963" style="11" customWidth="1"/>
    <col min="13059" max="13059" width="81.3796296296296" style="11" customWidth="1"/>
    <col min="13060" max="13311" width="9" style="11"/>
    <col min="13312" max="13312" width="12.6296296296296" style="11" customWidth="1"/>
    <col min="13313" max="13313" width="42.25" style="11" customWidth="1"/>
    <col min="13314" max="13314" width="8.87962962962963" style="11" customWidth="1"/>
    <col min="13315" max="13315" width="81.3796296296296" style="11" customWidth="1"/>
    <col min="13316" max="13567" width="9" style="11"/>
    <col min="13568" max="13568" width="12.6296296296296" style="11" customWidth="1"/>
    <col min="13569" max="13569" width="42.25" style="11" customWidth="1"/>
    <col min="13570" max="13570" width="8.87962962962963" style="11" customWidth="1"/>
    <col min="13571" max="13571" width="81.3796296296296" style="11" customWidth="1"/>
    <col min="13572" max="13823" width="9" style="11"/>
    <col min="13824" max="13824" width="12.6296296296296" style="11" customWidth="1"/>
    <col min="13825" max="13825" width="42.25" style="11" customWidth="1"/>
    <col min="13826" max="13826" width="8.87962962962963" style="11" customWidth="1"/>
    <col min="13827" max="13827" width="81.3796296296296" style="11" customWidth="1"/>
    <col min="13828" max="14079" width="9" style="11"/>
    <col min="14080" max="14080" width="12.6296296296296" style="11" customWidth="1"/>
    <col min="14081" max="14081" width="42.25" style="11" customWidth="1"/>
    <col min="14082" max="14082" width="8.87962962962963" style="11" customWidth="1"/>
    <col min="14083" max="14083" width="81.3796296296296" style="11" customWidth="1"/>
    <col min="14084" max="14335" width="9" style="11"/>
    <col min="14336" max="14336" width="12.6296296296296" style="11" customWidth="1"/>
    <col min="14337" max="14337" width="42.25" style="11" customWidth="1"/>
    <col min="14338" max="14338" width="8.87962962962963" style="11" customWidth="1"/>
    <col min="14339" max="14339" width="81.3796296296296" style="11" customWidth="1"/>
    <col min="14340" max="14591" width="9" style="11"/>
    <col min="14592" max="14592" width="12.6296296296296" style="11" customWidth="1"/>
    <col min="14593" max="14593" width="42.25" style="11" customWidth="1"/>
    <col min="14594" max="14594" width="8.87962962962963" style="11" customWidth="1"/>
    <col min="14595" max="14595" width="81.3796296296296" style="11" customWidth="1"/>
    <col min="14596" max="14847" width="9" style="11"/>
    <col min="14848" max="14848" width="12.6296296296296" style="11" customWidth="1"/>
    <col min="14849" max="14849" width="42.25" style="11" customWidth="1"/>
    <col min="14850" max="14850" width="8.87962962962963" style="11" customWidth="1"/>
    <col min="14851" max="14851" width="81.3796296296296" style="11" customWidth="1"/>
    <col min="14852" max="15103" width="9" style="11"/>
    <col min="15104" max="15104" width="12.6296296296296" style="11" customWidth="1"/>
    <col min="15105" max="15105" width="42.25" style="11" customWidth="1"/>
    <col min="15106" max="15106" width="8.87962962962963" style="11" customWidth="1"/>
    <col min="15107" max="15107" width="81.3796296296296" style="11" customWidth="1"/>
    <col min="15108" max="15359" width="9" style="11"/>
    <col min="15360" max="15360" width="12.6296296296296" style="11" customWidth="1"/>
    <col min="15361" max="15361" width="42.25" style="11" customWidth="1"/>
    <col min="15362" max="15362" width="8.87962962962963" style="11" customWidth="1"/>
    <col min="15363" max="15363" width="81.3796296296296" style="11" customWidth="1"/>
    <col min="15364" max="15615" width="9" style="11"/>
    <col min="15616" max="15616" width="12.6296296296296" style="11" customWidth="1"/>
    <col min="15617" max="15617" width="42.25" style="11" customWidth="1"/>
    <col min="15618" max="15618" width="8.87962962962963" style="11" customWidth="1"/>
    <col min="15619" max="15619" width="81.3796296296296" style="11" customWidth="1"/>
    <col min="15620" max="15871" width="9" style="11"/>
    <col min="15872" max="15872" width="12.6296296296296" style="11" customWidth="1"/>
    <col min="15873" max="15873" width="42.25" style="11" customWidth="1"/>
    <col min="15874" max="15874" width="8.87962962962963" style="11" customWidth="1"/>
    <col min="15875" max="15875" width="81.3796296296296" style="11" customWidth="1"/>
    <col min="15876" max="16127" width="9" style="11"/>
    <col min="16128" max="16128" width="12.6296296296296" style="11" customWidth="1"/>
    <col min="16129" max="16129" width="42.25" style="11" customWidth="1"/>
    <col min="16130" max="16130" width="8.87962962962963" style="11" customWidth="1"/>
    <col min="16131" max="16131" width="81.3796296296296" style="11" customWidth="1"/>
    <col min="16132" max="16384" width="9" style="11"/>
  </cols>
  <sheetData>
    <row r="1" s="7" customFormat="1" ht="30" customHeight="1" spans="1:3">
      <c r="A1" s="13" t="s">
        <v>1152</v>
      </c>
      <c r="B1" s="11"/>
      <c r="C1" s="14"/>
    </row>
    <row r="2" ht="50.1" customHeight="1" spans="1:3">
      <c r="A2" s="15" t="s">
        <v>1153</v>
      </c>
      <c r="B2" s="15"/>
      <c r="C2" s="15"/>
    </row>
    <row r="3" ht="33.75" customHeight="1" spans="1:3">
      <c r="A3" s="16" t="s">
        <v>115</v>
      </c>
      <c r="B3" s="16"/>
      <c r="C3" s="16"/>
    </row>
    <row r="4" s="8" customFormat="1" ht="43.5" customHeight="1" spans="1:3">
      <c r="A4" s="17" t="s">
        <v>3</v>
      </c>
      <c r="B4" s="18" t="s">
        <v>4</v>
      </c>
      <c r="C4" s="19" t="s">
        <v>5</v>
      </c>
    </row>
    <row r="5" s="9" customFormat="1" ht="33" customHeight="1" spans="1:3">
      <c r="A5" s="20">
        <v>223</v>
      </c>
      <c r="B5" s="20" t="s">
        <v>1154</v>
      </c>
      <c r="C5" s="21">
        <f>C6</f>
        <v>2304</v>
      </c>
    </row>
    <row r="6" s="10" customFormat="1" ht="33" customHeight="1" spans="1:3">
      <c r="A6" s="20">
        <v>22399</v>
      </c>
      <c r="B6" s="20" t="s">
        <v>1155</v>
      </c>
      <c r="C6" s="21">
        <f>C7</f>
        <v>2304</v>
      </c>
    </row>
    <row r="7" s="10" customFormat="1" ht="33" customHeight="1" spans="1:3">
      <c r="A7" s="20" t="s">
        <v>1156</v>
      </c>
      <c r="B7" s="20" t="s">
        <v>1157</v>
      </c>
      <c r="C7" s="21">
        <v>2304</v>
      </c>
    </row>
    <row r="8" s="10" customFormat="1" ht="33" customHeight="1" spans="1:3">
      <c r="A8" s="20" t="s">
        <v>1158</v>
      </c>
      <c r="B8" s="20" t="s">
        <v>1060</v>
      </c>
      <c r="C8" s="21">
        <f>C9</f>
        <v>1536</v>
      </c>
    </row>
    <row r="9" s="10" customFormat="1" ht="33" customHeight="1" spans="1:3">
      <c r="A9" s="20" t="s">
        <v>1159</v>
      </c>
      <c r="B9" s="20" t="s">
        <v>1160</v>
      </c>
      <c r="C9" s="21">
        <f>C10</f>
        <v>1536</v>
      </c>
    </row>
    <row r="10" s="9" customFormat="1" ht="33" customHeight="1" spans="1:3">
      <c r="A10" s="20" t="s">
        <v>1161</v>
      </c>
      <c r="B10" s="20" t="s">
        <v>1162</v>
      </c>
      <c r="C10" s="21">
        <v>1536</v>
      </c>
    </row>
    <row r="11" s="10" customFormat="1" ht="33" customHeight="1" spans="1:3">
      <c r="A11" s="22"/>
      <c r="B11" s="23" t="s">
        <v>1055</v>
      </c>
      <c r="C11" s="24">
        <f>SUM(C5,C8)</f>
        <v>3840</v>
      </c>
    </row>
    <row r="12" s="10" customFormat="1" ht="13.2" spans="3:3">
      <c r="C12" s="25"/>
    </row>
    <row r="13" s="10" customFormat="1" ht="13.2" spans="3:3">
      <c r="C13" s="25"/>
    </row>
    <row r="14" s="10" customFormat="1" ht="13.2" spans="3:3">
      <c r="C14" s="25"/>
    </row>
    <row r="15" s="10" customFormat="1" ht="13.2" spans="3:3">
      <c r="C15" s="25"/>
    </row>
    <row r="16" s="10" customFormat="1" ht="13.2" spans="3:3">
      <c r="C16" s="25"/>
    </row>
    <row r="17" s="10" customFormat="1" ht="13.2" spans="3:3">
      <c r="C17" s="25"/>
    </row>
    <row r="18" s="10" customFormat="1" ht="13.2" spans="3:3">
      <c r="C18" s="25"/>
    </row>
    <row r="19" s="10" customFormat="1" ht="13.2" spans="3:3">
      <c r="C19" s="25"/>
    </row>
    <row r="20" s="10" customFormat="1" ht="13.2" spans="3:3">
      <c r="C20" s="25"/>
    </row>
    <row r="21" s="10" customFormat="1" ht="13.2" spans="3:3">
      <c r="C21" s="25"/>
    </row>
    <row r="22" s="10" customFormat="1" ht="13.2" spans="3:3">
      <c r="C22" s="25"/>
    </row>
    <row r="23" s="10" customFormat="1" ht="13.2" spans="3:3">
      <c r="C23" s="25"/>
    </row>
    <row r="24" s="10" customFormat="1" ht="13.2" spans="3:3">
      <c r="C24" s="25"/>
    </row>
    <row r="25" s="10" customFormat="1" ht="13.2" spans="3:3">
      <c r="C25" s="25"/>
    </row>
    <row r="26" s="10" customFormat="1" ht="13.2" spans="3:3">
      <c r="C26" s="25"/>
    </row>
    <row r="27" s="10" customFormat="1" ht="13.2" spans="3:3">
      <c r="C27" s="25"/>
    </row>
    <row r="28" s="10" customFormat="1" ht="13.2" spans="3:3">
      <c r="C28" s="25"/>
    </row>
    <row r="29" s="10" customFormat="1" ht="13.2" spans="3:3">
      <c r="C29" s="25"/>
    </row>
    <row r="30" s="10" customFormat="1" ht="13.2" spans="3:3">
      <c r="C30" s="25"/>
    </row>
    <row r="31" s="10" customFormat="1" ht="13.2" spans="3:3">
      <c r="C31" s="25"/>
    </row>
    <row r="32" s="10" customFormat="1" ht="13.2" spans="3:3">
      <c r="C32" s="25"/>
    </row>
    <row r="33" s="10" customFormat="1" ht="13.2" spans="3:3">
      <c r="C33" s="25"/>
    </row>
    <row r="34" s="10" customFormat="1" ht="13.2" spans="3:3">
      <c r="C34" s="25"/>
    </row>
    <row r="35" s="10" customFormat="1" ht="13.2" spans="3:3">
      <c r="C35" s="25"/>
    </row>
    <row r="36" s="10" customFormat="1" ht="13.2" spans="3:3">
      <c r="C36" s="25"/>
    </row>
    <row r="37" s="10" customFormat="1" ht="13.2" spans="3:3">
      <c r="C37" s="25"/>
    </row>
    <row r="38" s="10" customFormat="1" ht="13.2" spans="3:3">
      <c r="C38" s="25"/>
    </row>
    <row r="39" s="10" customFormat="1" ht="13.2" spans="3:3">
      <c r="C39" s="25"/>
    </row>
    <row r="40" s="10" customFormat="1" ht="13.2" spans="3:3">
      <c r="C40" s="25"/>
    </row>
    <row r="41" s="10" customFormat="1" ht="13.2" spans="3:3">
      <c r="C41" s="25"/>
    </row>
    <row r="42" s="10" customFormat="1" ht="13.2" spans="3:3">
      <c r="C42" s="25"/>
    </row>
    <row r="43" s="10" customFormat="1" ht="13.2" spans="3:3">
      <c r="C43" s="25"/>
    </row>
    <row r="44" s="10" customFormat="1" ht="13.2" spans="3:3">
      <c r="C44" s="25"/>
    </row>
    <row r="45" s="10" customFormat="1" ht="13.2" spans="3:3">
      <c r="C45" s="25"/>
    </row>
    <row r="46" s="10" customFormat="1" ht="13.2" spans="3:3">
      <c r="C46" s="25"/>
    </row>
    <row r="47" s="10" customFormat="1" ht="13.2" spans="3:3">
      <c r="C47" s="25"/>
    </row>
    <row r="48" s="10" customFormat="1" ht="13.2" spans="3:3">
      <c r="C48" s="25"/>
    </row>
    <row r="49" s="10" customFormat="1" ht="13.2" spans="3:3">
      <c r="C49" s="25"/>
    </row>
    <row r="50" s="10" customFormat="1" ht="13.2" spans="3:3">
      <c r="C50" s="25"/>
    </row>
    <row r="51" s="10" customFormat="1" ht="13.2" spans="3:3">
      <c r="C51" s="25"/>
    </row>
    <row r="52" s="10" customFormat="1" ht="13.2" spans="3:3">
      <c r="C52" s="25"/>
    </row>
    <row r="53" s="10" customFormat="1" ht="13.2" spans="3:3">
      <c r="C53" s="25"/>
    </row>
    <row r="54" s="10" customFormat="1" ht="13.2" spans="3:3">
      <c r="C54" s="25"/>
    </row>
    <row r="55" s="10" customFormat="1" ht="13.2" spans="3:3">
      <c r="C55" s="25"/>
    </row>
    <row r="56" s="10" customFormat="1" ht="13.2" spans="3:3">
      <c r="C56" s="25"/>
    </row>
    <row r="57" s="10" customFormat="1" ht="13.2" spans="3:3">
      <c r="C57" s="25"/>
    </row>
    <row r="58" s="10" customFormat="1" ht="13.2" spans="3:3">
      <c r="C58" s="25"/>
    </row>
    <row r="59" s="10" customFormat="1" ht="13.2" spans="3:3">
      <c r="C59" s="25"/>
    </row>
    <row r="60" s="10" customFormat="1" ht="13.2" spans="3:3">
      <c r="C60" s="25"/>
    </row>
    <row r="61" s="10" customFormat="1" ht="13.2" spans="3:3">
      <c r="C61" s="25"/>
    </row>
    <row r="62" s="10" customFormat="1" ht="13.2" spans="3:3">
      <c r="C62" s="25"/>
    </row>
    <row r="63" s="10" customFormat="1" ht="13.2" spans="3:3">
      <c r="C63" s="25"/>
    </row>
    <row r="75" spans="3:3">
      <c r="C75" s="11"/>
    </row>
    <row r="76" spans="3:3">
      <c r="C76" s="11"/>
    </row>
    <row r="77" spans="3:3">
      <c r="C77" s="11"/>
    </row>
    <row r="78" spans="3:3">
      <c r="C78" s="11"/>
    </row>
    <row r="79" spans="3:3">
      <c r="C79" s="11"/>
    </row>
    <row r="80" spans="3:3">
      <c r="C80" s="11"/>
    </row>
    <row r="81" spans="3:3">
      <c r="C81" s="11"/>
    </row>
    <row r="82" spans="3:3">
      <c r="C82" s="11"/>
    </row>
    <row r="83" spans="3:3">
      <c r="C83" s="11"/>
    </row>
    <row r="84" spans="3:3">
      <c r="C84" s="11"/>
    </row>
    <row r="85" spans="3:3">
      <c r="C85" s="11"/>
    </row>
    <row r="86" spans="3:3">
      <c r="C86" s="11"/>
    </row>
    <row r="87" spans="3:3">
      <c r="C87" s="11"/>
    </row>
    <row r="88" spans="3:3">
      <c r="C88" s="11"/>
    </row>
    <row r="89" spans="3:3">
      <c r="C89" s="11"/>
    </row>
    <row r="90" spans="3:3">
      <c r="C90" s="11"/>
    </row>
    <row r="91" spans="3:3">
      <c r="C91" s="11"/>
    </row>
    <row r="92" spans="3:3">
      <c r="C92" s="11"/>
    </row>
    <row r="93" spans="3:3">
      <c r="C93" s="11"/>
    </row>
    <row r="94" spans="3:3">
      <c r="C94" s="11"/>
    </row>
    <row r="95" spans="3:3">
      <c r="C95" s="11"/>
    </row>
    <row r="96" spans="3:3">
      <c r="C96" s="11"/>
    </row>
    <row r="97" spans="3:3">
      <c r="C97" s="11"/>
    </row>
    <row r="98" spans="3:3">
      <c r="C98" s="11"/>
    </row>
    <row r="99" spans="3:3">
      <c r="C99" s="11"/>
    </row>
    <row r="100" spans="3:3">
      <c r="C100" s="11"/>
    </row>
    <row r="101" spans="3:3">
      <c r="C101" s="11"/>
    </row>
    <row r="102" spans="3:3">
      <c r="C102" s="11"/>
    </row>
    <row r="103" spans="3:3">
      <c r="C103" s="11"/>
    </row>
    <row r="104" spans="3:3">
      <c r="C104" s="11"/>
    </row>
    <row r="105" spans="3:3">
      <c r="C105" s="11"/>
    </row>
    <row r="106" spans="3:3">
      <c r="C106" s="11"/>
    </row>
    <row r="107" spans="3:3">
      <c r="C107" s="11"/>
    </row>
    <row r="108" spans="3:3">
      <c r="C108" s="11"/>
    </row>
    <row r="109" spans="3:3">
      <c r="C109" s="11"/>
    </row>
    <row r="110" spans="3:3">
      <c r="C110" s="11"/>
    </row>
    <row r="111" spans="3:3">
      <c r="C111" s="11"/>
    </row>
    <row r="112" spans="3:3">
      <c r="C112" s="11"/>
    </row>
    <row r="113" spans="3:3">
      <c r="C113" s="11"/>
    </row>
    <row r="114" spans="3:3">
      <c r="C114" s="11"/>
    </row>
    <row r="115" spans="3:3">
      <c r="C115" s="11"/>
    </row>
    <row r="116" spans="3:3">
      <c r="C116" s="11"/>
    </row>
    <row r="117" spans="3:3">
      <c r="C117" s="11"/>
    </row>
    <row r="118" spans="3:3">
      <c r="C118" s="11"/>
    </row>
    <row r="119" spans="3:3">
      <c r="C119" s="11"/>
    </row>
    <row r="120" spans="3:3">
      <c r="C120" s="11"/>
    </row>
    <row r="121" spans="3:3">
      <c r="C121" s="11"/>
    </row>
    <row r="122" spans="3:3">
      <c r="C122" s="11"/>
    </row>
    <row r="123" spans="3:3">
      <c r="C123" s="11"/>
    </row>
    <row r="124" spans="3:3">
      <c r="C124" s="11"/>
    </row>
    <row r="125" spans="3:3">
      <c r="C125" s="11"/>
    </row>
    <row r="126" spans="3:3">
      <c r="C126" s="11"/>
    </row>
    <row r="127" spans="3:3">
      <c r="C127" s="11"/>
    </row>
    <row r="128" spans="3:3">
      <c r="C128" s="11"/>
    </row>
    <row r="129" spans="3:3">
      <c r="C129" s="11"/>
    </row>
    <row r="130" spans="3:3">
      <c r="C130" s="11"/>
    </row>
    <row r="131" spans="3:3">
      <c r="C131" s="11"/>
    </row>
    <row r="132" spans="3:3">
      <c r="C132" s="11"/>
    </row>
    <row r="133" spans="3:3">
      <c r="C133" s="11"/>
    </row>
    <row r="134" spans="3:3">
      <c r="C134" s="11"/>
    </row>
    <row r="135" spans="3:3">
      <c r="C135" s="11"/>
    </row>
    <row r="136" spans="3:3">
      <c r="C136" s="11"/>
    </row>
    <row r="137" spans="3:3">
      <c r="C137" s="11"/>
    </row>
    <row r="138" spans="3:3">
      <c r="C138" s="11"/>
    </row>
    <row r="139" spans="3:3">
      <c r="C139" s="11"/>
    </row>
    <row r="140" spans="3:3">
      <c r="C140" s="11"/>
    </row>
    <row r="141" spans="3:3">
      <c r="C141" s="11"/>
    </row>
    <row r="142" spans="3:3">
      <c r="C142" s="11"/>
    </row>
    <row r="143" spans="3:3">
      <c r="C143" s="11"/>
    </row>
    <row r="144" spans="3:3">
      <c r="C144" s="11"/>
    </row>
    <row r="145" spans="3:3">
      <c r="C145" s="11"/>
    </row>
    <row r="146" spans="3:3">
      <c r="C146" s="11"/>
    </row>
    <row r="147" spans="3:3">
      <c r="C147" s="11"/>
    </row>
    <row r="148" spans="3:3">
      <c r="C148" s="11"/>
    </row>
    <row r="149" spans="3:3">
      <c r="C149" s="11"/>
    </row>
  </sheetData>
  <mergeCells count="2">
    <mergeCell ref="A2:C2"/>
    <mergeCell ref="A3:C3"/>
  </mergeCells>
  <printOptions horizontalCentered="1"/>
  <pageMargins left="0.984027777777778" right="0.984027777777778" top="1.0625" bottom="1.57430555555556" header="0.314583333333333" footer="0.511805555555556"/>
  <pageSetup paperSize="9" firstPageNumber="71" orientation="portrait"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75585192419"/>
  </sheetPr>
  <dimension ref="A1:B120"/>
  <sheetViews>
    <sheetView topLeftCell="A76" workbookViewId="0">
      <selection activeCell="D104" sqref="D104"/>
    </sheetView>
  </sheetViews>
  <sheetFormatPr defaultColWidth="9" defaultRowHeight="14.4" outlineLevelCol="1"/>
  <cols>
    <col min="1" max="1" width="77" style="1" customWidth="1"/>
    <col min="2" max="2" width="15.1296296296296" style="1" customWidth="1"/>
    <col min="3" max="16384" width="9" style="1"/>
  </cols>
  <sheetData>
    <row r="1" ht="31.5" customHeight="1" spans="1:2">
      <c r="A1" s="2" t="s">
        <v>1163</v>
      </c>
      <c r="B1" s="2"/>
    </row>
    <row r="2" spans="1:2">
      <c r="A2" s="3" t="s">
        <v>115</v>
      </c>
      <c r="B2" s="3"/>
    </row>
    <row r="3" ht="23.25" customHeight="1" spans="1:2">
      <c r="A3" s="4" t="s">
        <v>1164</v>
      </c>
      <c r="B3" s="4" t="s">
        <v>1165</v>
      </c>
    </row>
    <row r="4" spans="1:2">
      <c r="A4" s="5" t="s">
        <v>1166</v>
      </c>
      <c r="B4" s="6">
        <v>23280</v>
      </c>
    </row>
    <row r="5" spans="1:2">
      <c r="A5" s="5" t="s">
        <v>1167</v>
      </c>
      <c r="B5" s="6">
        <v>256</v>
      </c>
    </row>
    <row r="6" spans="1:2">
      <c r="A6" s="5" t="s">
        <v>1168</v>
      </c>
      <c r="B6" s="6">
        <v>10</v>
      </c>
    </row>
    <row r="7" spans="1:2">
      <c r="A7" s="5" t="s">
        <v>1169</v>
      </c>
      <c r="B7" s="6">
        <v>10</v>
      </c>
    </row>
    <row r="8" spans="1:2">
      <c r="A8" s="5" t="s">
        <v>1170</v>
      </c>
      <c r="B8" s="6">
        <v>135</v>
      </c>
    </row>
    <row r="9" spans="1:2">
      <c r="A9" s="5" t="s">
        <v>1171</v>
      </c>
      <c r="B9" s="6">
        <v>3</v>
      </c>
    </row>
    <row r="10" spans="1:2">
      <c r="A10" s="5" t="s">
        <v>1172</v>
      </c>
      <c r="B10" s="6">
        <v>2</v>
      </c>
    </row>
    <row r="11" spans="1:2">
      <c r="A11" s="5" t="s">
        <v>1173</v>
      </c>
      <c r="B11" s="6">
        <v>130</v>
      </c>
    </row>
    <row r="12" spans="1:2">
      <c r="A12" s="5" t="s">
        <v>1174</v>
      </c>
      <c r="B12" s="6">
        <v>29</v>
      </c>
    </row>
    <row r="13" spans="1:2">
      <c r="A13" s="5" t="s">
        <v>1175</v>
      </c>
      <c r="B13" s="6">
        <v>29</v>
      </c>
    </row>
    <row r="14" spans="1:2">
      <c r="A14" s="5" t="s">
        <v>1176</v>
      </c>
      <c r="B14" s="6">
        <v>20</v>
      </c>
    </row>
    <row r="15" spans="1:2">
      <c r="A15" s="5" t="s">
        <v>1177</v>
      </c>
      <c r="B15" s="6">
        <v>20</v>
      </c>
    </row>
    <row r="16" spans="1:2">
      <c r="A16" s="5" t="s">
        <v>1178</v>
      </c>
      <c r="B16" s="6">
        <v>9</v>
      </c>
    </row>
    <row r="17" spans="1:2">
      <c r="A17" s="5" t="s">
        <v>1179</v>
      </c>
      <c r="B17" s="6">
        <v>9</v>
      </c>
    </row>
    <row r="18" spans="1:2">
      <c r="A18" s="5" t="s">
        <v>1180</v>
      </c>
      <c r="B18" s="6">
        <v>15</v>
      </c>
    </row>
    <row r="19" spans="1:2">
      <c r="A19" s="5" t="s">
        <v>1181</v>
      </c>
      <c r="B19" s="6">
        <v>15</v>
      </c>
    </row>
    <row r="20" spans="1:2">
      <c r="A20" s="5" t="s">
        <v>1182</v>
      </c>
      <c r="B20" s="6">
        <v>38</v>
      </c>
    </row>
    <row r="21" spans="1:2">
      <c r="A21" s="5" t="s">
        <v>1183</v>
      </c>
      <c r="B21" s="6">
        <v>14</v>
      </c>
    </row>
    <row r="22" spans="1:2">
      <c r="A22" s="5" t="s">
        <v>1184</v>
      </c>
      <c r="B22" s="6">
        <v>4</v>
      </c>
    </row>
    <row r="23" spans="1:2">
      <c r="A23" s="5" t="s">
        <v>1185</v>
      </c>
      <c r="B23" s="6">
        <v>16</v>
      </c>
    </row>
    <row r="24" spans="1:2">
      <c r="A24" s="5" t="s">
        <v>1186</v>
      </c>
      <c r="B24" s="6">
        <v>4</v>
      </c>
    </row>
    <row r="25" spans="1:2">
      <c r="A25" s="5" t="s">
        <v>1187</v>
      </c>
      <c r="B25" s="6">
        <v>6</v>
      </c>
    </row>
    <row r="26" spans="1:2">
      <c r="A26" s="5" t="s">
        <v>1188</v>
      </c>
      <c r="B26" s="6">
        <v>6</v>
      </c>
    </row>
    <row r="27" spans="1:2">
      <c r="A27" s="5" t="s">
        <v>1189</v>
      </c>
      <c r="B27" s="6">
        <v>6</v>
      </c>
    </row>
    <row r="28" spans="1:2">
      <c r="A28" s="5" t="s">
        <v>1190</v>
      </c>
      <c r="B28" s="6">
        <v>590</v>
      </c>
    </row>
    <row r="29" spans="1:2">
      <c r="A29" s="5" t="s">
        <v>1191</v>
      </c>
      <c r="B29" s="6">
        <v>590</v>
      </c>
    </row>
    <row r="30" spans="1:2">
      <c r="A30" s="5" t="s">
        <v>1192</v>
      </c>
      <c r="B30" s="6">
        <v>120</v>
      </c>
    </row>
    <row r="31" spans="1:2">
      <c r="A31" s="5" t="s">
        <v>1193</v>
      </c>
      <c r="B31" s="6">
        <v>470</v>
      </c>
    </row>
    <row r="32" spans="1:2">
      <c r="A32" s="5" t="s">
        <v>1194</v>
      </c>
      <c r="B32" s="6">
        <v>50</v>
      </c>
    </row>
    <row r="33" spans="1:2">
      <c r="A33" s="5" t="s">
        <v>1195</v>
      </c>
      <c r="B33" s="6">
        <v>50</v>
      </c>
    </row>
    <row r="34" spans="1:2">
      <c r="A34" s="5" t="s">
        <v>1196</v>
      </c>
      <c r="B34" s="6">
        <v>50</v>
      </c>
    </row>
    <row r="35" spans="1:2">
      <c r="A35" s="5" t="s">
        <v>1197</v>
      </c>
      <c r="B35" s="6">
        <v>140</v>
      </c>
    </row>
    <row r="36" spans="1:2">
      <c r="A36" s="5" t="s">
        <v>1198</v>
      </c>
      <c r="B36" s="6">
        <v>131</v>
      </c>
    </row>
    <row r="37" spans="1:2">
      <c r="A37" s="5" t="s">
        <v>1199</v>
      </c>
      <c r="B37" s="6">
        <v>131</v>
      </c>
    </row>
    <row r="38" spans="1:2">
      <c r="A38" s="5" t="s">
        <v>1200</v>
      </c>
      <c r="B38" s="6">
        <v>9</v>
      </c>
    </row>
    <row r="39" spans="1:2">
      <c r="A39" s="5" t="s">
        <v>1201</v>
      </c>
      <c r="B39" s="6">
        <v>9</v>
      </c>
    </row>
    <row r="40" spans="1:2">
      <c r="A40" s="5" t="s">
        <v>1202</v>
      </c>
      <c r="B40" s="6">
        <v>364</v>
      </c>
    </row>
    <row r="41" spans="1:2">
      <c r="A41" s="5" t="s">
        <v>1203</v>
      </c>
      <c r="B41" s="6">
        <v>60</v>
      </c>
    </row>
    <row r="42" spans="1:2">
      <c r="A42" s="5" t="s">
        <v>1204</v>
      </c>
      <c r="B42" s="6">
        <v>60</v>
      </c>
    </row>
    <row r="43" spans="1:2">
      <c r="A43" s="5" t="s">
        <v>1205</v>
      </c>
      <c r="B43" s="6">
        <v>292</v>
      </c>
    </row>
    <row r="44" spans="1:2">
      <c r="A44" s="5" t="s">
        <v>1206</v>
      </c>
      <c r="B44" s="6">
        <v>292</v>
      </c>
    </row>
    <row r="45" spans="1:2">
      <c r="A45" s="5" t="s">
        <v>1207</v>
      </c>
      <c r="B45" s="6">
        <v>12</v>
      </c>
    </row>
    <row r="46" spans="1:2">
      <c r="A46" s="5" t="s">
        <v>1208</v>
      </c>
      <c r="B46" s="6">
        <v>12</v>
      </c>
    </row>
    <row r="47" spans="1:2">
      <c r="A47" s="5" t="s">
        <v>1209</v>
      </c>
      <c r="B47" s="6">
        <v>1146</v>
      </c>
    </row>
    <row r="48" spans="1:2">
      <c r="A48" s="5" t="s">
        <v>1210</v>
      </c>
      <c r="B48" s="6">
        <v>900</v>
      </c>
    </row>
    <row r="49" spans="1:2">
      <c r="A49" s="5" t="s">
        <v>1211</v>
      </c>
      <c r="B49" s="6">
        <v>900</v>
      </c>
    </row>
    <row r="50" spans="1:2">
      <c r="A50" s="5" t="s">
        <v>1212</v>
      </c>
      <c r="B50" s="6">
        <v>246</v>
      </c>
    </row>
    <row r="51" spans="1:2">
      <c r="A51" s="5" t="s">
        <v>1213</v>
      </c>
      <c r="B51" s="6">
        <v>137</v>
      </c>
    </row>
    <row r="52" spans="1:2">
      <c r="A52" s="5" t="s">
        <v>1214</v>
      </c>
      <c r="B52" s="6">
        <v>109</v>
      </c>
    </row>
    <row r="53" spans="1:2">
      <c r="A53" s="5" t="s">
        <v>1215</v>
      </c>
      <c r="B53" s="6">
        <v>4580</v>
      </c>
    </row>
    <row r="54" spans="1:2">
      <c r="A54" s="5" t="s">
        <v>1216</v>
      </c>
      <c r="B54" s="6">
        <v>1826</v>
      </c>
    </row>
    <row r="55" spans="1:2">
      <c r="A55" s="5" t="s">
        <v>1217</v>
      </c>
      <c r="B55" s="6">
        <v>326</v>
      </c>
    </row>
    <row r="56" spans="1:2">
      <c r="A56" s="5" t="s">
        <v>1218</v>
      </c>
      <c r="B56" s="6">
        <v>1000</v>
      </c>
    </row>
    <row r="57" spans="1:2">
      <c r="A57" s="5" t="s">
        <v>1204</v>
      </c>
      <c r="B57" s="6">
        <v>500</v>
      </c>
    </row>
    <row r="58" spans="1:2">
      <c r="A58" s="5" t="s">
        <v>1219</v>
      </c>
      <c r="B58" s="6">
        <v>2446</v>
      </c>
    </row>
    <row r="59" spans="1:2">
      <c r="A59" s="5" t="s">
        <v>1220</v>
      </c>
      <c r="B59" s="6">
        <v>65</v>
      </c>
    </row>
    <row r="60" spans="1:2">
      <c r="A60" s="5" t="s">
        <v>1221</v>
      </c>
      <c r="B60" s="6">
        <v>2300</v>
      </c>
    </row>
    <row r="61" spans="1:2">
      <c r="A61" s="5" t="s">
        <v>1222</v>
      </c>
      <c r="B61" s="6">
        <v>81</v>
      </c>
    </row>
    <row r="62" spans="1:2">
      <c r="A62" s="5" t="s">
        <v>1223</v>
      </c>
      <c r="B62" s="6">
        <v>308</v>
      </c>
    </row>
    <row r="63" spans="1:2">
      <c r="A63" s="5" t="s">
        <v>1224</v>
      </c>
      <c r="B63" s="6">
        <v>308</v>
      </c>
    </row>
    <row r="64" spans="1:2">
      <c r="A64" s="5" t="s">
        <v>1225</v>
      </c>
      <c r="B64" s="6">
        <v>360</v>
      </c>
    </row>
    <row r="65" spans="1:2">
      <c r="A65" s="5" t="s">
        <v>1226</v>
      </c>
      <c r="B65" s="6">
        <v>360</v>
      </c>
    </row>
    <row r="66" spans="1:2">
      <c r="A66" s="5" t="s">
        <v>1204</v>
      </c>
      <c r="B66" s="6">
        <v>360</v>
      </c>
    </row>
    <row r="67" spans="1:2">
      <c r="A67" s="5" t="s">
        <v>1227</v>
      </c>
      <c r="B67" s="6">
        <v>10558</v>
      </c>
    </row>
    <row r="68" spans="1:2">
      <c r="A68" s="5" t="s">
        <v>1228</v>
      </c>
      <c r="B68" s="6">
        <v>7405</v>
      </c>
    </row>
    <row r="69" spans="1:2">
      <c r="A69" s="5" t="s">
        <v>1229</v>
      </c>
      <c r="B69" s="6">
        <v>2422</v>
      </c>
    </row>
    <row r="70" spans="1:2">
      <c r="A70" s="5" t="s">
        <v>1230</v>
      </c>
      <c r="B70" s="6">
        <v>4649</v>
      </c>
    </row>
    <row r="71" spans="1:2">
      <c r="A71" s="5" t="s">
        <v>1231</v>
      </c>
      <c r="B71" s="6">
        <v>200</v>
      </c>
    </row>
    <row r="72" spans="1:2">
      <c r="A72" s="5" t="s">
        <v>1232</v>
      </c>
      <c r="B72" s="6">
        <v>134</v>
      </c>
    </row>
    <row r="73" spans="1:2">
      <c r="A73" s="5" t="s">
        <v>1233</v>
      </c>
      <c r="B73" s="6">
        <v>70</v>
      </c>
    </row>
    <row r="74" spans="1:2">
      <c r="A74" s="5" t="s">
        <v>1234</v>
      </c>
      <c r="B74" s="6">
        <v>50</v>
      </c>
    </row>
    <row r="75" spans="1:2">
      <c r="A75" s="5" t="s">
        <v>1235</v>
      </c>
      <c r="B75" s="6">
        <v>20</v>
      </c>
    </row>
    <row r="76" spans="1:2">
      <c r="A76" s="5" t="s">
        <v>1236</v>
      </c>
      <c r="B76" s="6">
        <v>2200</v>
      </c>
    </row>
    <row r="77" spans="1:2">
      <c r="A77" s="5" t="s">
        <v>1237</v>
      </c>
      <c r="B77" s="6">
        <v>700</v>
      </c>
    </row>
    <row r="78" spans="1:2">
      <c r="A78" s="5" t="s">
        <v>1237</v>
      </c>
      <c r="B78" s="6">
        <v>1500</v>
      </c>
    </row>
    <row r="79" spans="1:2">
      <c r="A79" s="5" t="s">
        <v>1238</v>
      </c>
      <c r="B79" s="6">
        <v>316</v>
      </c>
    </row>
    <row r="80" spans="1:2">
      <c r="A80" s="5" t="s">
        <v>1239</v>
      </c>
      <c r="B80" s="6">
        <v>5</v>
      </c>
    </row>
    <row r="81" spans="1:2">
      <c r="A81" s="5" t="s">
        <v>1240</v>
      </c>
      <c r="B81" s="6">
        <v>71</v>
      </c>
    </row>
    <row r="82" spans="1:2">
      <c r="A82" s="5" t="s">
        <v>1241</v>
      </c>
      <c r="B82" s="6">
        <v>111</v>
      </c>
    </row>
    <row r="83" spans="1:2">
      <c r="A83" s="5" t="s">
        <v>1241</v>
      </c>
      <c r="B83" s="6">
        <v>100</v>
      </c>
    </row>
    <row r="84" spans="1:2">
      <c r="A84" s="5" t="s">
        <v>1242</v>
      </c>
      <c r="B84" s="6">
        <v>29</v>
      </c>
    </row>
    <row r="85" spans="1:2">
      <c r="A85" s="5" t="s">
        <v>1243</v>
      </c>
      <c r="B85" s="6">
        <v>567</v>
      </c>
    </row>
    <row r="86" spans="1:2">
      <c r="A86" s="5" t="s">
        <v>1244</v>
      </c>
      <c r="B86" s="6">
        <v>398</v>
      </c>
    </row>
    <row r="87" spans="1:2">
      <c r="A87" s="5" t="s">
        <v>1245</v>
      </c>
      <c r="B87" s="6">
        <v>149</v>
      </c>
    </row>
    <row r="88" spans="1:2">
      <c r="A88" s="5" t="s">
        <v>1245</v>
      </c>
      <c r="B88" s="6">
        <v>20</v>
      </c>
    </row>
    <row r="89" spans="1:2">
      <c r="A89" s="5" t="s">
        <v>1246</v>
      </c>
      <c r="B89" s="6">
        <v>415</v>
      </c>
    </row>
    <row r="90" spans="1:2">
      <c r="A90" s="5" t="s">
        <v>1247</v>
      </c>
      <c r="B90" s="6">
        <v>200</v>
      </c>
    </row>
    <row r="91" spans="1:2">
      <c r="A91" s="5" t="s">
        <v>1248</v>
      </c>
      <c r="B91" s="6">
        <v>200</v>
      </c>
    </row>
    <row r="92" spans="1:2">
      <c r="A92" s="5" t="s">
        <v>1249</v>
      </c>
      <c r="B92" s="6">
        <v>215</v>
      </c>
    </row>
    <row r="93" spans="1:2">
      <c r="A93" s="5" t="s">
        <v>1250</v>
      </c>
      <c r="B93" s="6">
        <v>215</v>
      </c>
    </row>
    <row r="94" spans="1:2">
      <c r="A94" s="5" t="s">
        <v>1251</v>
      </c>
      <c r="B94" s="6">
        <v>2894</v>
      </c>
    </row>
    <row r="95" spans="1:2">
      <c r="A95" s="5" t="s">
        <v>1252</v>
      </c>
      <c r="B95" s="6">
        <v>1402</v>
      </c>
    </row>
    <row r="96" spans="1:2">
      <c r="A96" s="5" t="s">
        <v>1253</v>
      </c>
      <c r="B96" s="6">
        <v>500</v>
      </c>
    </row>
    <row r="97" spans="1:2">
      <c r="A97" s="5" t="s">
        <v>1254</v>
      </c>
      <c r="B97" s="6">
        <v>388</v>
      </c>
    </row>
    <row r="98" spans="1:2">
      <c r="A98" s="5" t="s">
        <v>1255</v>
      </c>
      <c r="B98" s="6">
        <v>514</v>
      </c>
    </row>
    <row r="99" spans="1:2">
      <c r="A99" s="5" t="s">
        <v>1256</v>
      </c>
      <c r="B99" s="6">
        <v>42</v>
      </c>
    </row>
    <row r="100" spans="1:2">
      <c r="A100" s="5" t="s">
        <v>1257</v>
      </c>
      <c r="B100" s="6">
        <v>42</v>
      </c>
    </row>
    <row r="101" spans="1:2">
      <c r="A101" s="5" t="s">
        <v>1258</v>
      </c>
      <c r="B101" s="6">
        <v>1450</v>
      </c>
    </row>
    <row r="102" spans="1:2">
      <c r="A102" s="5" t="s">
        <v>1259</v>
      </c>
      <c r="B102" s="6">
        <v>1450</v>
      </c>
    </row>
    <row r="103" spans="1:2">
      <c r="A103" s="5" t="s">
        <v>1260</v>
      </c>
      <c r="B103" s="6">
        <v>383</v>
      </c>
    </row>
    <row r="104" spans="1:2">
      <c r="A104" s="5" t="s">
        <v>1261</v>
      </c>
      <c r="B104" s="6">
        <v>30</v>
      </c>
    </row>
    <row r="105" spans="1:2">
      <c r="A105" s="5" t="s">
        <v>1262</v>
      </c>
      <c r="B105" s="6">
        <v>30</v>
      </c>
    </row>
    <row r="106" spans="1:2">
      <c r="A106" s="5" t="s">
        <v>1263</v>
      </c>
      <c r="B106" s="6">
        <v>353</v>
      </c>
    </row>
    <row r="107" spans="1:2">
      <c r="A107" s="5" t="s">
        <v>1264</v>
      </c>
      <c r="B107" s="6">
        <v>353</v>
      </c>
    </row>
    <row r="108" spans="1:2">
      <c r="A108" s="5" t="s">
        <v>1265</v>
      </c>
      <c r="B108" s="6">
        <v>1538</v>
      </c>
    </row>
    <row r="109" spans="1:2">
      <c r="A109" s="5" t="s">
        <v>1266</v>
      </c>
      <c r="B109" s="6">
        <v>25</v>
      </c>
    </row>
    <row r="110" spans="1:2">
      <c r="A110" s="5" t="s">
        <v>1267</v>
      </c>
      <c r="B110" s="6">
        <v>25</v>
      </c>
    </row>
    <row r="111" spans="1:2">
      <c r="A111" s="5" t="s">
        <v>1268</v>
      </c>
      <c r="B111" s="6">
        <v>463</v>
      </c>
    </row>
    <row r="112" spans="1:2">
      <c r="A112" s="5" t="s">
        <v>1269</v>
      </c>
      <c r="B112" s="6">
        <v>23</v>
      </c>
    </row>
    <row r="113" spans="1:2">
      <c r="A113" s="5" t="s">
        <v>1270</v>
      </c>
      <c r="B113" s="6">
        <v>20</v>
      </c>
    </row>
    <row r="114" spans="1:2">
      <c r="A114" s="5" t="s">
        <v>1271</v>
      </c>
      <c r="B114" s="6">
        <v>420</v>
      </c>
    </row>
    <row r="115" spans="1:2">
      <c r="A115" s="5" t="s">
        <v>1272</v>
      </c>
      <c r="B115" s="6">
        <v>330</v>
      </c>
    </row>
    <row r="116" spans="1:2">
      <c r="A116" s="5" t="s">
        <v>1273</v>
      </c>
      <c r="B116" s="6">
        <v>70</v>
      </c>
    </row>
    <row r="117" spans="1:2">
      <c r="A117" s="5" t="s">
        <v>1274</v>
      </c>
      <c r="B117" s="6">
        <v>260</v>
      </c>
    </row>
    <row r="118" spans="1:2">
      <c r="A118" s="5" t="s">
        <v>1275</v>
      </c>
      <c r="B118" s="6">
        <v>720</v>
      </c>
    </row>
    <row r="119" spans="1:2">
      <c r="A119" s="5" t="s">
        <v>1276</v>
      </c>
      <c r="B119" s="6">
        <v>390</v>
      </c>
    </row>
    <row r="120" spans="1:2">
      <c r="A120" s="5" t="s">
        <v>1277</v>
      </c>
      <c r="B120" s="6">
        <v>330</v>
      </c>
    </row>
  </sheetData>
  <mergeCells count="2">
    <mergeCell ref="A1:B1"/>
    <mergeCell ref="A2:B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6"/>
  <sheetViews>
    <sheetView workbookViewId="0">
      <selection activeCell="B14" sqref="B14"/>
    </sheetView>
  </sheetViews>
  <sheetFormatPr defaultColWidth="8.37962962962963" defaultRowHeight="13.2"/>
  <cols>
    <col min="1" max="1" width="33.1296296296296" style="150" customWidth="1"/>
    <col min="2" max="2" width="13.6296296296296" style="150" customWidth="1"/>
    <col min="3" max="3" width="12.3796296296296" style="150" customWidth="1"/>
    <col min="4" max="6" width="10.75" style="150" customWidth="1"/>
    <col min="7" max="8" width="9.62962962962963" style="150" customWidth="1"/>
    <col min="9" max="9" width="8.87962962962963" style="150" customWidth="1"/>
    <col min="10" max="10" width="10.1296296296296" style="150" customWidth="1"/>
    <col min="11" max="11" width="8.75" style="150" customWidth="1"/>
    <col min="12" max="12" width="11.25" style="150" customWidth="1"/>
    <col min="13" max="16384" width="8.37962962962963" style="150"/>
  </cols>
  <sheetData>
    <row r="1" s="150" customFormat="1" ht="28.5" customHeight="1" spans="1:13">
      <c r="A1" s="152" t="s">
        <v>114</v>
      </c>
      <c r="B1" s="152"/>
      <c r="C1" s="152"/>
      <c r="D1" s="152"/>
      <c r="E1" s="152"/>
      <c r="F1" s="152"/>
      <c r="G1" s="152"/>
      <c r="H1" s="152"/>
      <c r="I1" s="152"/>
      <c r="J1" s="152"/>
      <c r="K1" s="152"/>
      <c r="L1" s="152"/>
      <c r="M1" s="152"/>
    </row>
    <row r="2" s="150" customFormat="1" ht="14.25" customHeight="1" spans="12:12">
      <c r="L2" s="159" t="s">
        <v>115</v>
      </c>
    </row>
    <row r="3" s="150" customFormat="1" ht="26.45" customHeight="1" spans="1:13">
      <c r="A3" s="153" t="s">
        <v>116</v>
      </c>
      <c r="B3" s="154" t="s">
        <v>117</v>
      </c>
      <c r="C3" s="154" t="s">
        <v>118</v>
      </c>
      <c r="D3" s="154"/>
      <c r="E3" s="154"/>
      <c r="F3" s="154"/>
      <c r="G3" s="154" t="s">
        <v>119</v>
      </c>
      <c r="H3" s="154"/>
      <c r="I3" s="154"/>
      <c r="J3" s="154"/>
      <c r="K3" s="154"/>
      <c r="L3" s="154" t="s">
        <v>120</v>
      </c>
      <c r="M3" s="154" t="s">
        <v>121</v>
      </c>
    </row>
    <row r="4" s="151" customFormat="1" ht="47.1" customHeight="1" spans="1:13">
      <c r="A4" s="153"/>
      <c r="B4" s="154"/>
      <c r="C4" s="154" t="s">
        <v>122</v>
      </c>
      <c r="D4" s="154" t="s">
        <v>123</v>
      </c>
      <c r="E4" s="154" t="s">
        <v>124</v>
      </c>
      <c r="F4" s="154" t="s">
        <v>125</v>
      </c>
      <c r="G4" s="154" t="s">
        <v>122</v>
      </c>
      <c r="H4" s="154" t="s">
        <v>126</v>
      </c>
      <c r="I4" s="154" t="s">
        <v>127</v>
      </c>
      <c r="J4" s="160" t="s">
        <v>128</v>
      </c>
      <c r="K4" s="154" t="s">
        <v>129</v>
      </c>
      <c r="L4" s="154"/>
      <c r="M4" s="154"/>
    </row>
    <row r="5" s="151" customFormat="1" ht="18" customHeight="1" spans="1:13">
      <c r="A5" s="155" t="s">
        <v>130</v>
      </c>
      <c r="B5" s="156">
        <f>SUM(C5,G5,L5,M5)</f>
        <v>458138</v>
      </c>
      <c r="C5" s="156">
        <f t="shared" ref="C5:C68" si="0">SUM(D5:F5)</f>
        <v>195705.67</v>
      </c>
      <c r="D5" s="156">
        <f>SUM(D6:D355)</f>
        <v>102511.3</v>
      </c>
      <c r="E5" s="156">
        <f>SUM(E6:E355)</f>
        <v>8307.37</v>
      </c>
      <c r="F5" s="156">
        <v>84887</v>
      </c>
      <c r="G5" s="157">
        <f t="shared" ref="G5:K5" si="1">SUM(G6:G356)</f>
        <v>14228.68</v>
      </c>
      <c r="H5" s="157">
        <f t="shared" si="1"/>
        <v>5462</v>
      </c>
      <c r="I5" s="157">
        <f t="shared" si="1"/>
        <v>8199</v>
      </c>
      <c r="J5" s="157">
        <f t="shared" si="1"/>
        <v>317.68</v>
      </c>
      <c r="K5" s="157">
        <f t="shared" si="1"/>
        <v>250</v>
      </c>
      <c r="L5" s="156">
        <v>232203.65</v>
      </c>
      <c r="M5" s="156">
        <v>16000</v>
      </c>
    </row>
    <row r="6" s="150" customFormat="1" ht="18" customHeight="1" spans="1:13">
      <c r="A6" s="158" t="s">
        <v>131</v>
      </c>
      <c r="B6" s="156">
        <f t="shared" ref="B6:B69" si="2">SUM(C6,G6,L6)</f>
        <v>1129.32</v>
      </c>
      <c r="C6" s="156">
        <f t="shared" si="0"/>
        <v>679.32</v>
      </c>
      <c r="D6" s="156">
        <v>567.52</v>
      </c>
      <c r="E6" s="156">
        <v>111.8</v>
      </c>
      <c r="F6" s="156"/>
      <c r="G6" s="156">
        <f t="shared" ref="G6:G69" si="3">SUBTOTAL(9,H6:K6)</f>
        <v>450</v>
      </c>
      <c r="H6" s="156"/>
      <c r="I6" s="156">
        <v>450</v>
      </c>
      <c r="J6" s="156"/>
      <c r="K6" s="156"/>
      <c r="L6" s="156"/>
      <c r="M6" s="161"/>
    </row>
    <row r="7" s="150" customFormat="1" ht="18" customHeight="1" spans="1:13">
      <c r="A7" s="158" t="s">
        <v>132</v>
      </c>
      <c r="B7" s="156">
        <f t="shared" si="2"/>
        <v>173.47</v>
      </c>
      <c r="C7" s="156">
        <f t="shared" si="0"/>
        <v>173.47</v>
      </c>
      <c r="D7" s="156">
        <v>173.47</v>
      </c>
      <c r="E7" s="156">
        <v>0</v>
      </c>
      <c r="F7" s="156"/>
      <c r="G7" s="156">
        <f t="shared" si="3"/>
        <v>0</v>
      </c>
      <c r="H7" s="156"/>
      <c r="I7" s="156"/>
      <c r="J7" s="156"/>
      <c r="K7" s="156"/>
      <c r="L7" s="156"/>
      <c r="M7" s="161"/>
    </row>
    <row r="8" s="150" customFormat="1" ht="18" customHeight="1" spans="1:13">
      <c r="A8" s="158" t="s">
        <v>133</v>
      </c>
      <c r="B8" s="156">
        <f t="shared" si="2"/>
        <v>267.67</v>
      </c>
      <c r="C8" s="156">
        <f t="shared" si="0"/>
        <v>267.67</v>
      </c>
      <c r="D8" s="156">
        <v>221.17</v>
      </c>
      <c r="E8" s="156">
        <v>46.5</v>
      </c>
      <c r="F8" s="156"/>
      <c r="G8" s="156">
        <f t="shared" si="3"/>
        <v>0</v>
      </c>
      <c r="H8" s="156"/>
      <c r="I8" s="156"/>
      <c r="J8" s="156"/>
      <c r="K8" s="156"/>
      <c r="L8" s="156"/>
      <c r="M8" s="161"/>
    </row>
    <row r="9" s="150" customFormat="1" ht="18" customHeight="1" spans="1:13">
      <c r="A9" s="158" t="s">
        <v>134</v>
      </c>
      <c r="B9" s="156">
        <f t="shared" si="2"/>
        <v>10.26</v>
      </c>
      <c r="C9" s="156">
        <f t="shared" si="0"/>
        <v>10.26</v>
      </c>
      <c r="D9" s="156">
        <v>10.26</v>
      </c>
      <c r="E9" s="156">
        <v>0</v>
      </c>
      <c r="F9" s="156"/>
      <c r="G9" s="156">
        <f t="shared" si="3"/>
        <v>0</v>
      </c>
      <c r="H9" s="156"/>
      <c r="I9" s="156"/>
      <c r="J9" s="156"/>
      <c r="K9" s="156"/>
      <c r="L9" s="156"/>
      <c r="M9" s="161"/>
    </row>
    <row r="10" s="150" customFormat="1" ht="18" customHeight="1" spans="1:13">
      <c r="A10" s="158" t="s">
        <v>135</v>
      </c>
      <c r="B10" s="156">
        <f t="shared" si="2"/>
        <v>210.46</v>
      </c>
      <c r="C10" s="156">
        <f t="shared" si="0"/>
        <v>210.46</v>
      </c>
      <c r="D10" s="156">
        <v>192.46</v>
      </c>
      <c r="E10" s="156">
        <v>18</v>
      </c>
      <c r="F10" s="156"/>
      <c r="G10" s="156">
        <f t="shared" si="3"/>
        <v>0</v>
      </c>
      <c r="H10" s="156"/>
      <c r="I10" s="156"/>
      <c r="J10" s="156"/>
      <c r="K10" s="156"/>
      <c r="L10" s="156"/>
      <c r="M10" s="161"/>
    </row>
    <row r="11" s="150" customFormat="1" ht="18" customHeight="1" spans="1:13">
      <c r="A11" s="158" t="s">
        <v>136</v>
      </c>
      <c r="B11" s="156">
        <f t="shared" si="2"/>
        <v>23.59</v>
      </c>
      <c r="C11" s="156">
        <f t="shared" si="0"/>
        <v>23.59</v>
      </c>
      <c r="D11" s="156">
        <v>21.19</v>
      </c>
      <c r="E11" s="156">
        <v>2.4</v>
      </c>
      <c r="F11" s="156"/>
      <c r="G11" s="156">
        <f t="shared" si="3"/>
        <v>0</v>
      </c>
      <c r="H11" s="156"/>
      <c r="I11" s="156"/>
      <c r="J11" s="156"/>
      <c r="K11" s="156"/>
      <c r="L11" s="156"/>
      <c r="M11" s="161"/>
    </row>
    <row r="12" s="150" customFormat="1" ht="18" customHeight="1" spans="1:13">
      <c r="A12" s="158" t="s">
        <v>137</v>
      </c>
      <c r="B12" s="156">
        <f t="shared" si="2"/>
        <v>11.98</v>
      </c>
      <c r="C12" s="156">
        <f t="shared" si="0"/>
        <v>11.98</v>
      </c>
      <c r="D12" s="156">
        <v>10.78</v>
      </c>
      <c r="E12" s="156">
        <v>1.2</v>
      </c>
      <c r="F12" s="156"/>
      <c r="G12" s="156">
        <f t="shared" si="3"/>
        <v>0</v>
      </c>
      <c r="H12" s="156"/>
      <c r="I12" s="156"/>
      <c r="J12" s="156"/>
      <c r="K12" s="156"/>
      <c r="L12" s="156"/>
      <c r="M12" s="161"/>
    </row>
    <row r="13" s="150" customFormat="1" ht="18" customHeight="1" spans="1:13">
      <c r="A13" s="158" t="s">
        <v>138</v>
      </c>
      <c r="B13" s="156">
        <f t="shared" si="2"/>
        <v>57.2</v>
      </c>
      <c r="C13" s="156">
        <f t="shared" si="0"/>
        <v>57.2</v>
      </c>
      <c r="D13" s="156">
        <v>51.2</v>
      </c>
      <c r="E13" s="156">
        <v>6</v>
      </c>
      <c r="F13" s="156"/>
      <c r="G13" s="156">
        <f t="shared" si="3"/>
        <v>0</v>
      </c>
      <c r="H13" s="156"/>
      <c r="I13" s="156"/>
      <c r="J13" s="156"/>
      <c r="K13" s="156"/>
      <c r="L13" s="156"/>
      <c r="M13" s="161"/>
    </row>
    <row r="14" s="150" customFormat="1" ht="18" customHeight="1" spans="1:13">
      <c r="A14" s="158" t="s">
        <v>139</v>
      </c>
      <c r="B14" s="156">
        <f t="shared" si="2"/>
        <v>177.66</v>
      </c>
      <c r="C14" s="156">
        <f t="shared" si="0"/>
        <v>177.66</v>
      </c>
      <c r="D14" s="156">
        <v>177.66</v>
      </c>
      <c r="E14" s="156">
        <v>0</v>
      </c>
      <c r="F14" s="156"/>
      <c r="G14" s="156">
        <f t="shared" si="3"/>
        <v>0</v>
      </c>
      <c r="H14" s="156"/>
      <c r="I14" s="156"/>
      <c r="J14" s="156"/>
      <c r="K14" s="156"/>
      <c r="L14" s="156"/>
      <c r="M14" s="161"/>
    </row>
    <row r="15" s="150" customFormat="1" ht="18" customHeight="1" spans="1:13">
      <c r="A15" s="158" t="s">
        <v>140</v>
      </c>
      <c r="B15" s="156">
        <f t="shared" si="2"/>
        <v>109.49</v>
      </c>
      <c r="C15" s="156">
        <f t="shared" si="0"/>
        <v>109.49</v>
      </c>
      <c r="D15" s="156">
        <v>102.29</v>
      </c>
      <c r="E15" s="156">
        <v>7.2</v>
      </c>
      <c r="F15" s="156"/>
      <c r="G15" s="156">
        <f t="shared" si="3"/>
        <v>0</v>
      </c>
      <c r="H15" s="156"/>
      <c r="I15" s="156"/>
      <c r="J15" s="156"/>
      <c r="K15" s="156"/>
      <c r="L15" s="156"/>
      <c r="M15" s="161"/>
    </row>
    <row r="16" s="150" customFormat="1" ht="18" customHeight="1" spans="1:13">
      <c r="A16" s="158" t="s">
        <v>141</v>
      </c>
      <c r="B16" s="156">
        <f t="shared" si="2"/>
        <v>52.42</v>
      </c>
      <c r="C16" s="156">
        <f t="shared" si="0"/>
        <v>52.42</v>
      </c>
      <c r="D16" s="156">
        <v>48.82</v>
      </c>
      <c r="E16" s="156">
        <v>3.6</v>
      </c>
      <c r="F16" s="156"/>
      <c r="G16" s="156">
        <f t="shared" si="3"/>
        <v>0</v>
      </c>
      <c r="H16" s="156"/>
      <c r="I16" s="156"/>
      <c r="J16" s="156"/>
      <c r="K16" s="156"/>
      <c r="L16" s="156"/>
      <c r="M16" s="161"/>
    </row>
    <row r="17" s="150" customFormat="1" ht="18" customHeight="1" spans="1:13">
      <c r="A17" s="158" t="s">
        <v>142</v>
      </c>
      <c r="B17" s="156">
        <f t="shared" si="2"/>
        <v>161.92</v>
      </c>
      <c r="C17" s="156">
        <f t="shared" si="0"/>
        <v>161.92</v>
      </c>
      <c r="D17" s="156">
        <v>136.92</v>
      </c>
      <c r="E17" s="156">
        <v>25</v>
      </c>
      <c r="F17" s="156"/>
      <c r="G17" s="156">
        <f t="shared" si="3"/>
        <v>0</v>
      </c>
      <c r="H17" s="156"/>
      <c r="I17" s="156"/>
      <c r="J17" s="156"/>
      <c r="K17" s="156"/>
      <c r="L17" s="156"/>
      <c r="M17" s="161"/>
    </row>
    <row r="18" s="150" customFormat="1" ht="18" customHeight="1" spans="1:13">
      <c r="A18" s="158" t="s">
        <v>143</v>
      </c>
      <c r="B18" s="156">
        <f t="shared" si="2"/>
        <v>35.53</v>
      </c>
      <c r="C18" s="156">
        <f t="shared" si="0"/>
        <v>35.53</v>
      </c>
      <c r="D18" s="156">
        <v>31.93</v>
      </c>
      <c r="E18" s="156">
        <v>3.6</v>
      </c>
      <c r="F18" s="156"/>
      <c r="G18" s="156">
        <f t="shared" si="3"/>
        <v>0</v>
      </c>
      <c r="H18" s="156"/>
      <c r="I18" s="156"/>
      <c r="J18" s="156"/>
      <c r="K18" s="156"/>
      <c r="L18" s="156"/>
      <c r="M18" s="161"/>
    </row>
    <row r="19" s="150" customFormat="1" ht="18" customHeight="1" spans="1:13">
      <c r="A19" s="158" t="s">
        <v>144</v>
      </c>
      <c r="B19" s="156">
        <f t="shared" si="2"/>
        <v>64.97</v>
      </c>
      <c r="C19" s="156">
        <f t="shared" si="0"/>
        <v>64.97</v>
      </c>
      <c r="D19" s="156">
        <v>60.17</v>
      </c>
      <c r="E19" s="156">
        <v>4.8</v>
      </c>
      <c r="F19" s="156"/>
      <c r="G19" s="156">
        <f t="shared" si="3"/>
        <v>0</v>
      </c>
      <c r="H19" s="156"/>
      <c r="I19" s="156"/>
      <c r="J19" s="156"/>
      <c r="K19" s="156"/>
      <c r="L19" s="156"/>
      <c r="M19" s="161"/>
    </row>
    <row r="20" s="150" customFormat="1" ht="18" customHeight="1" spans="1:13">
      <c r="A20" s="158" t="s">
        <v>145</v>
      </c>
      <c r="B20" s="156">
        <f t="shared" si="2"/>
        <v>24.18</v>
      </c>
      <c r="C20" s="156">
        <f t="shared" si="0"/>
        <v>24.18</v>
      </c>
      <c r="D20" s="156">
        <v>21.78</v>
      </c>
      <c r="E20" s="156">
        <v>2.4</v>
      </c>
      <c r="F20" s="156"/>
      <c r="G20" s="156">
        <f t="shared" si="3"/>
        <v>0</v>
      </c>
      <c r="H20" s="156"/>
      <c r="I20" s="156"/>
      <c r="J20" s="156"/>
      <c r="K20" s="156"/>
      <c r="L20" s="156"/>
      <c r="M20" s="161"/>
    </row>
    <row r="21" s="150" customFormat="1" ht="18" customHeight="1" spans="1:13">
      <c r="A21" s="158" t="s">
        <v>146</v>
      </c>
      <c r="B21" s="156">
        <f t="shared" si="2"/>
        <v>53.89</v>
      </c>
      <c r="C21" s="156">
        <f t="shared" si="0"/>
        <v>53.89</v>
      </c>
      <c r="D21" s="156">
        <v>49.09</v>
      </c>
      <c r="E21" s="156">
        <v>4.8</v>
      </c>
      <c r="F21" s="156"/>
      <c r="G21" s="156">
        <f t="shared" si="3"/>
        <v>0</v>
      </c>
      <c r="H21" s="156"/>
      <c r="I21" s="156"/>
      <c r="J21" s="156"/>
      <c r="K21" s="156"/>
      <c r="L21" s="156"/>
      <c r="M21" s="161"/>
    </row>
    <row r="22" s="150" customFormat="1" ht="18" customHeight="1" spans="1:13">
      <c r="A22" s="158" t="s">
        <v>147</v>
      </c>
      <c r="B22" s="156">
        <f t="shared" si="2"/>
        <v>79.23</v>
      </c>
      <c r="C22" s="156">
        <f t="shared" si="0"/>
        <v>79.23</v>
      </c>
      <c r="D22" s="156">
        <v>66.23</v>
      </c>
      <c r="E22" s="156">
        <v>13</v>
      </c>
      <c r="F22" s="156"/>
      <c r="G22" s="156">
        <f t="shared" si="3"/>
        <v>0</v>
      </c>
      <c r="H22" s="156"/>
      <c r="I22" s="156"/>
      <c r="J22" s="156"/>
      <c r="K22" s="156"/>
      <c r="L22" s="156"/>
      <c r="M22" s="161"/>
    </row>
    <row r="23" s="150" customFormat="1" ht="18" customHeight="1" spans="1:13">
      <c r="A23" s="158" t="s">
        <v>148</v>
      </c>
      <c r="B23" s="156">
        <f t="shared" si="2"/>
        <v>109.4</v>
      </c>
      <c r="C23" s="156">
        <f t="shared" si="0"/>
        <v>109.4</v>
      </c>
      <c r="D23" s="156">
        <v>102.2</v>
      </c>
      <c r="E23" s="156">
        <v>7.2</v>
      </c>
      <c r="F23" s="156"/>
      <c r="G23" s="156">
        <f t="shared" si="3"/>
        <v>0</v>
      </c>
      <c r="H23" s="156"/>
      <c r="I23" s="156"/>
      <c r="J23" s="156"/>
      <c r="K23" s="156"/>
      <c r="L23" s="156"/>
      <c r="M23" s="161"/>
    </row>
    <row r="24" s="150" customFormat="1" ht="18" customHeight="1" spans="1:13">
      <c r="A24" s="158" t="s">
        <v>149</v>
      </c>
      <c r="B24" s="156">
        <f t="shared" si="2"/>
        <v>10.2</v>
      </c>
      <c r="C24" s="156">
        <f t="shared" si="0"/>
        <v>10.2</v>
      </c>
      <c r="D24" s="156">
        <v>10.2</v>
      </c>
      <c r="E24" s="156">
        <v>0</v>
      </c>
      <c r="F24" s="156"/>
      <c r="G24" s="156">
        <f t="shared" si="3"/>
        <v>0</v>
      </c>
      <c r="H24" s="156"/>
      <c r="I24" s="156"/>
      <c r="J24" s="156"/>
      <c r="K24" s="156"/>
      <c r="L24" s="156"/>
      <c r="M24" s="161"/>
    </row>
    <row r="25" s="150" customFormat="1" ht="18" customHeight="1" spans="1:13">
      <c r="A25" s="158" t="s">
        <v>150</v>
      </c>
      <c r="B25" s="156">
        <f t="shared" si="2"/>
        <v>574.17</v>
      </c>
      <c r="C25" s="156">
        <f t="shared" si="0"/>
        <v>574.17</v>
      </c>
      <c r="D25" s="156">
        <v>504.67</v>
      </c>
      <c r="E25" s="156">
        <v>69.5</v>
      </c>
      <c r="F25" s="156"/>
      <c r="G25" s="156">
        <f t="shared" si="3"/>
        <v>0</v>
      </c>
      <c r="H25" s="156"/>
      <c r="I25" s="156"/>
      <c r="J25" s="156"/>
      <c r="K25" s="156"/>
      <c r="L25" s="156"/>
      <c r="M25" s="161"/>
    </row>
    <row r="26" s="150" customFormat="1" ht="18" customHeight="1" spans="1:13">
      <c r="A26" s="158" t="s">
        <v>151</v>
      </c>
      <c r="B26" s="156">
        <f t="shared" si="2"/>
        <v>16.47</v>
      </c>
      <c r="C26" s="156">
        <f t="shared" si="0"/>
        <v>16.47</v>
      </c>
      <c r="D26" s="156">
        <v>16.47</v>
      </c>
      <c r="E26" s="156">
        <v>0</v>
      </c>
      <c r="F26" s="156"/>
      <c r="G26" s="156">
        <f t="shared" si="3"/>
        <v>0</v>
      </c>
      <c r="H26" s="156"/>
      <c r="I26" s="156"/>
      <c r="J26" s="156"/>
      <c r="K26" s="156"/>
      <c r="L26" s="156"/>
      <c r="M26" s="161"/>
    </row>
    <row r="27" s="150" customFormat="1" ht="18" customHeight="1" spans="1:13">
      <c r="A27" s="158" t="s">
        <v>152</v>
      </c>
      <c r="B27" s="156">
        <f t="shared" si="2"/>
        <v>41.04</v>
      </c>
      <c r="C27" s="156">
        <f t="shared" si="0"/>
        <v>41.04</v>
      </c>
      <c r="D27" s="156">
        <v>41.04</v>
      </c>
      <c r="E27" s="156">
        <v>0</v>
      </c>
      <c r="F27" s="156"/>
      <c r="G27" s="156">
        <f t="shared" si="3"/>
        <v>0</v>
      </c>
      <c r="H27" s="156"/>
      <c r="I27" s="156"/>
      <c r="J27" s="156"/>
      <c r="K27" s="156"/>
      <c r="L27" s="156"/>
      <c r="M27" s="161"/>
    </row>
    <row r="28" s="150" customFormat="1" ht="18" customHeight="1" spans="1:13">
      <c r="A28" s="158" t="s">
        <v>153</v>
      </c>
      <c r="B28" s="156">
        <f t="shared" si="2"/>
        <v>397.54</v>
      </c>
      <c r="C28" s="156">
        <f t="shared" si="0"/>
        <v>397.54</v>
      </c>
      <c r="D28" s="156">
        <v>346.04</v>
      </c>
      <c r="E28" s="156">
        <v>51.5</v>
      </c>
      <c r="F28" s="156"/>
      <c r="G28" s="156">
        <f t="shared" si="3"/>
        <v>0</v>
      </c>
      <c r="H28" s="156"/>
      <c r="I28" s="156"/>
      <c r="J28" s="156"/>
      <c r="K28" s="156"/>
      <c r="L28" s="156"/>
      <c r="M28" s="161"/>
    </row>
    <row r="29" s="150" customFormat="1" ht="18" customHeight="1" spans="1:13">
      <c r="A29" s="158" t="s">
        <v>154</v>
      </c>
      <c r="B29" s="156">
        <f t="shared" si="2"/>
        <v>310.26</v>
      </c>
      <c r="C29" s="156">
        <f t="shared" si="0"/>
        <v>310.26</v>
      </c>
      <c r="D29" s="156">
        <v>267.76</v>
      </c>
      <c r="E29" s="156">
        <v>42.5</v>
      </c>
      <c r="F29" s="156"/>
      <c r="G29" s="156">
        <f t="shared" si="3"/>
        <v>0</v>
      </c>
      <c r="H29" s="156"/>
      <c r="I29" s="156"/>
      <c r="J29" s="156"/>
      <c r="K29" s="156"/>
      <c r="L29" s="156"/>
      <c r="M29" s="161"/>
    </row>
    <row r="30" s="150" customFormat="1" ht="18" customHeight="1" spans="1:13">
      <c r="A30" s="158" t="s">
        <v>155</v>
      </c>
      <c r="B30" s="156">
        <f t="shared" si="2"/>
        <v>47.91</v>
      </c>
      <c r="C30" s="156">
        <f t="shared" si="0"/>
        <v>47.91</v>
      </c>
      <c r="D30" s="156">
        <v>43.11</v>
      </c>
      <c r="E30" s="156">
        <v>4.8</v>
      </c>
      <c r="F30" s="156"/>
      <c r="G30" s="156">
        <f t="shared" si="3"/>
        <v>0</v>
      </c>
      <c r="H30" s="156"/>
      <c r="I30" s="156"/>
      <c r="J30" s="156"/>
      <c r="K30" s="156"/>
      <c r="L30" s="156"/>
      <c r="M30" s="161"/>
    </row>
    <row r="31" s="150" customFormat="1" ht="18" customHeight="1" spans="1:13">
      <c r="A31" s="158" t="s">
        <v>156</v>
      </c>
      <c r="B31" s="156">
        <f t="shared" si="2"/>
        <v>51.75</v>
      </c>
      <c r="C31" s="156">
        <f t="shared" si="0"/>
        <v>51.75</v>
      </c>
      <c r="D31" s="156">
        <v>48.15</v>
      </c>
      <c r="E31" s="156">
        <v>3.6</v>
      </c>
      <c r="F31" s="156"/>
      <c r="G31" s="156">
        <f t="shared" si="3"/>
        <v>0</v>
      </c>
      <c r="H31" s="156"/>
      <c r="I31" s="156"/>
      <c r="J31" s="156"/>
      <c r="K31" s="156"/>
      <c r="L31" s="156"/>
      <c r="M31" s="161"/>
    </row>
    <row r="32" s="150" customFormat="1" ht="18" customHeight="1" spans="1:13">
      <c r="A32" s="158" t="s">
        <v>157</v>
      </c>
      <c r="B32" s="156">
        <f t="shared" si="2"/>
        <v>37.5</v>
      </c>
      <c r="C32" s="156">
        <f t="shared" si="0"/>
        <v>37.5</v>
      </c>
      <c r="D32" s="156">
        <v>35.1</v>
      </c>
      <c r="E32" s="156">
        <v>2.4</v>
      </c>
      <c r="F32" s="156"/>
      <c r="G32" s="156">
        <f t="shared" si="3"/>
        <v>0</v>
      </c>
      <c r="H32" s="156"/>
      <c r="I32" s="156"/>
      <c r="J32" s="156"/>
      <c r="K32" s="156"/>
      <c r="L32" s="156"/>
      <c r="M32" s="161"/>
    </row>
    <row r="33" s="150" customFormat="1" ht="18" customHeight="1" spans="1:13">
      <c r="A33" s="158" t="s">
        <v>158</v>
      </c>
      <c r="B33" s="156">
        <f t="shared" si="2"/>
        <v>103.93</v>
      </c>
      <c r="C33" s="156">
        <f t="shared" si="0"/>
        <v>83.93</v>
      </c>
      <c r="D33" s="156">
        <v>76.73</v>
      </c>
      <c r="E33" s="156">
        <v>7.2</v>
      </c>
      <c r="F33" s="156"/>
      <c r="G33" s="156">
        <f t="shared" si="3"/>
        <v>20</v>
      </c>
      <c r="H33" s="156"/>
      <c r="I33" s="156"/>
      <c r="J33" s="156">
        <v>20</v>
      </c>
      <c r="K33" s="156"/>
      <c r="L33" s="156"/>
      <c r="M33" s="161"/>
    </row>
    <row r="34" s="150" customFormat="1" ht="18" customHeight="1" spans="1:13">
      <c r="A34" s="158" t="s">
        <v>159</v>
      </c>
      <c r="B34" s="156">
        <f t="shared" si="2"/>
        <v>179.7</v>
      </c>
      <c r="C34" s="156">
        <f t="shared" si="0"/>
        <v>29.7</v>
      </c>
      <c r="D34" s="156">
        <v>29.7</v>
      </c>
      <c r="E34" s="156">
        <v>0</v>
      </c>
      <c r="F34" s="156"/>
      <c r="G34" s="156">
        <f t="shared" si="3"/>
        <v>150</v>
      </c>
      <c r="H34" s="156"/>
      <c r="I34" s="156"/>
      <c r="J34" s="156">
        <v>150</v>
      </c>
      <c r="K34" s="156"/>
      <c r="L34" s="156"/>
      <c r="M34" s="161"/>
    </row>
    <row r="35" s="150" customFormat="1" ht="18" customHeight="1" spans="1:13">
      <c r="A35" s="158" t="s">
        <v>160</v>
      </c>
      <c r="B35" s="156">
        <f t="shared" si="2"/>
        <v>111.98</v>
      </c>
      <c r="C35" s="156">
        <f t="shared" si="0"/>
        <v>111.98</v>
      </c>
      <c r="D35" s="156">
        <v>102.38</v>
      </c>
      <c r="E35" s="156">
        <v>9.6</v>
      </c>
      <c r="F35" s="156"/>
      <c r="G35" s="156">
        <f t="shared" si="3"/>
        <v>0</v>
      </c>
      <c r="H35" s="156"/>
      <c r="I35" s="156"/>
      <c r="J35" s="156"/>
      <c r="K35" s="156"/>
      <c r="L35" s="156"/>
      <c r="M35" s="161"/>
    </row>
    <row r="36" s="150" customFormat="1" ht="18" customHeight="1" spans="1:13">
      <c r="A36" s="158" t="s">
        <v>161</v>
      </c>
      <c r="B36" s="156">
        <f t="shared" si="2"/>
        <v>96.74</v>
      </c>
      <c r="C36" s="156">
        <f t="shared" si="0"/>
        <v>96.74</v>
      </c>
      <c r="D36" s="156">
        <v>87.14</v>
      </c>
      <c r="E36" s="156">
        <v>9.6</v>
      </c>
      <c r="F36" s="156"/>
      <c r="G36" s="156">
        <f t="shared" si="3"/>
        <v>0</v>
      </c>
      <c r="H36" s="156"/>
      <c r="I36" s="156"/>
      <c r="J36" s="156"/>
      <c r="K36" s="156"/>
      <c r="L36" s="156"/>
      <c r="M36" s="161"/>
    </row>
    <row r="37" s="150" customFormat="1" ht="18" customHeight="1" spans="1:13">
      <c r="A37" s="158" t="s">
        <v>162</v>
      </c>
      <c r="B37" s="156">
        <f t="shared" si="2"/>
        <v>7325.98</v>
      </c>
      <c r="C37" s="156">
        <f t="shared" si="0"/>
        <v>3795.98</v>
      </c>
      <c r="D37" s="156">
        <v>3122.54</v>
      </c>
      <c r="E37" s="156">
        <v>673.44</v>
      </c>
      <c r="F37" s="156"/>
      <c r="G37" s="156">
        <f t="shared" si="3"/>
        <v>3530</v>
      </c>
      <c r="H37" s="156">
        <v>330</v>
      </c>
      <c r="I37" s="156">
        <v>3200</v>
      </c>
      <c r="J37" s="156"/>
      <c r="K37" s="156"/>
      <c r="L37" s="156"/>
      <c r="M37" s="161"/>
    </row>
    <row r="38" s="150" customFormat="1" ht="18" customHeight="1" spans="1:13">
      <c r="A38" s="158" t="s">
        <v>163</v>
      </c>
      <c r="B38" s="156">
        <f t="shared" si="2"/>
        <v>274.41</v>
      </c>
      <c r="C38" s="156">
        <f t="shared" si="0"/>
        <v>274.41</v>
      </c>
      <c r="D38" s="156">
        <v>236.61</v>
      </c>
      <c r="E38" s="156">
        <v>37.8</v>
      </c>
      <c r="F38" s="156"/>
      <c r="G38" s="156">
        <f t="shared" si="3"/>
        <v>0</v>
      </c>
      <c r="H38" s="156"/>
      <c r="I38" s="156"/>
      <c r="J38" s="156"/>
      <c r="K38" s="156"/>
      <c r="L38" s="156"/>
      <c r="M38" s="161"/>
    </row>
    <row r="39" s="150" customFormat="1" ht="18" customHeight="1" spans="1:13">
      <c r="A39" s="158" t="s">
        <v>164</v>
      </c>
      <c r="B39" s="156">
        <f t="shared" si="2"/>
        <v>16.88</v>
      </c>
      <c r="C39" s="156">
        <f t="shared" si="0"/>
        <v>16.88</v>
      </c>
      <c r="D39" s="156">
        <v>16.88</v>
      </c>
      <c r="E39" s="156">
        <v>0</v>
      </c>
      <c r="F39" s="156"/>
      <c r="G39" s="156">
        <f t="shared" si="3"/>
        <v>0</v>
      </c>
      <c r="H39" s="156"/>
      <c r="I39" s="156"/>
      <c r="J39" s="156"/>
      <c r="K39" s="156"/>
      <c r="L39" s="156"/>
      <c r="M39" s="161"/>
    </row>
    <row r="40" s="150" customFormat="1" ht="18" customHeight="1" spans="1:13">
      <c r="A40" s="158" t="s">
        <v>165</v>
      </c>
      <c r="B40" s="156">
        <f t="shared" si="2"/>
        <v>318.42</v>
      </c>
      <c r="C40" s="156">
        <f t="shared" si="0"/>
        <v>318.42</v>
      </c>
      <c r="D40" s="156">
        <v>292.02</v>
      </c>
      <c r="E40" s="156">
        <v>26.4</v>
      </c>
      <c r="F40" s="156"/>
      <c r="G40" s="156">
        <f t="shared" si="3"/>
        <v>0</v>
      </c>
      <c r="H40" s="156"/>
      <c r="I40" s="156"/>
      <c r="J40" s="156"/>
      <c r="K40" s="156"/>
      <c r="L40" s="156"/>
      <c r="M40" s="161"/>
    </row>
    <row r="41" s="150" customFormat="1" ht="18" customHeight="1" spans="1:13">
      <c r="A41" s="158" t="s">
        <v>166</v>
      </c>
      <c r="B41" s="156">
        <f t="shared" si="2"/>
        <v>153.24</v>
      </c>
      <c r="C41" s="156">
        <f t="shared" si="0"/>
        <v>153.24</v>
      </c>
      <c r="D41" s="156">
        <v>138.84</v>
      </c>
      <c r="E41" s="156">
        <v>14.4</v>
      </c>
      <c r="F41" s="156"/>
      <c r="G41" s="156">
        <f t="shared" si="3"/>
        <v>0</v>
      </c>
      <c r="H41" s="156"/>
      <c r="I41" s="156"/>
      <c r="J41" s="156"/>
      <c r="K41" s="156"/>
      <c r="L41" s="156"/>
      <c r="M41" s="161"/>
    </row>
    <row r="42" s="150" customFormat="1" ht="18" customHeight="1" spans="1:13">
      <c r="A42" s="158" t="s">
        <v>167</v>
      </c>
      <c r="B42" s="156">
        <f t="shared" si="2"/>
        <v>254.53</v>
      </c>
      <c r="C42" s="156">
        <f t="shared" si="0"/>
        <v>254.53</v>
      </c>
      <c r="D42" s="156">
        <v>232.93</v>
      </c>
      <c r="E42" s="156">
        <v>21.6</v>
      </c>
      <c r="F42" s="156"/>
      <c r="G42" s="156">
        <f t="shared" si="3"/>
        <v>0</v>
      </c>
      <c r="H42" s="156"/>
      <c r="I42" s="156"/>
      <c r="J42" s="156"/>
      <c r="K42" s="156"/>
      <c r="L42" s="156"/>
      <c r="M42" s="161"/>
    </row>
    <row r="43" s="150" customFormat="1" ht="18" customHeight="1" spans="1:13">
      <c r="A43" s="158" t="s">
        <v>168</v>
      </c>
      <c r="B43" s="156">
        <f t="shared" si="2"/>
        <v>59.61</v>
      </c>
      <c r="C43" s="156">
        <f t="shared" si="0"/>
        <v>59.61</v>
      </c>
      <c r="D43" s="156">
        <v>54.81</v>
      </c>
      <c r="E43" s="156">
        <v>4.8</v>
      </c>
      <c r="F43" s="156"/>
      <c r="G43" s="156">
        <f t="shared" si="3"/>
        <v>0</v>
      </c>
      <c r="H43" s="156"/>
      <c r="I43" s="156"/>
      <c r="J43" s="156"/>
      <c r="K43" s="156"/>
      <c r="L43" s="156"/>
      <c r="M43" s="161"/>
    </row>
    <row r="44" s="150" customFormat="1" ht="18" customHeight="1" spans="1:13">
      <c r="A44" s="158" t="s">
        <v>169</v>
      </c>
      <c r="B44" s="156">
        <f t="shared" si="2"/>
        <v>133.69</v>
      </c>
      <c r="C44" s="156">
        <f t="shared" si="0"/>
        <v>133.69</v>
      </c>
      <c r="D44" s="156">
        <v>121.69</v>
      </c>
      <c r="E44" s="156">
        <v>12</v>
      </c>
      <c r="F44" s="156"/>
      <c r="G44" s="156">
        <f t="shared" si="3"/>
        <v>0</v>
      </c>
      <c r="H44" s="156"/>
      <c r="I44" s="156"/>
      <c r="J44" s="156"/>
      <c r="K44" s="156"/>
      <c r="L44" s="156"/>
      <c r="M44" s="161"/>
    </row>
    <row r="45" s="150" customFormat="1" ht="18" customHeight="1" spans="1:13">
      <c r="A45" s="158" t="s">
        <v>170</v>
      </c>
      <c r="B45" s="156">
        <f t="shared" si="2"/>
        <v>104.41</v>
      </c>
      <c r="C45" s="156">
        <f t="shared" si="0"/>
        <v>104.41</v>
      </c>
      <c r="D45" s="156">
        <v>94.81</v>
      </c>
      <c r="E45" s="156">
        <v>9.6</v>
      </c>
      <c r="F45" s="156"/>
      <c r="G45" s="156">
        <f t="shared" si="3"/>
        <v>0</v>
      </c>
      <c r="H45" s="156"/>
      <c r="I45" s="156"/>
      <c r="J45" s="156"/>
      <c r="K45" s="156"/>
      <c r="L45" s="156"/>
      <c r="M45" s="161"/>
    </row>
    <row r="46" s="150" customFormat="1" ht="18" customHeight="1" spans="1:13">
      <c r="A46" s="158" t="s">
        <v>171</v>
      </c>
      <c r="B46" s="156">
        <f t="shared" si="2"/>
        <v>57.34</v>
      </c>
      <c r="C46" s="156">
        <f t="shared" si="0"/>
        <v>57.34</v>
      </c>
      <c r="D46" s="156">
        <v>49.34</v>
      </c>
      <c r="E46" s="156">
        <v>8</v>
      </c>
      <c r="F46" s="156"/>
      <c r="G46" s="156">
        <f t="shared" si="3"/>
        <v>0</v>
      </c>
      <c r="H46" s="156"/>
      <c r="I46" s="156"/>
      <c r="J46" s="156"/>
      <c r="K46" s="156"/>
      <c r="L46" s="156"/>
      <c r="M46" s="161"/>
    </row>
    <row r="47" s="150" customFormat="1" ht="18" customHeight="1" spans="1:13">
      <c r="A47" s="158" t="s">
        <v>172</v>
      </c>
      <c r="B47" s="156">
        <f t="shared" si="2"/>
        <v>125.05</v>
      </c>
      <c r="C47" s="156">
        <f t="shared" si="0"/>
        <v>125.05</v>
      </c>
      <c r="D47" s="156">
        <v>107.05</v>
      </c>
      <c r="E47" s="156">
        <v>18</v>
      </c>
      <c r="F47" s="156"/>
      <c r="G47" s="156">
        <f t="shared" si="3"/>
        <v>0</v>
      </c>
      <c r="H47" s="156"/>
      <c r="I47" s="156"/>
      <c r="J47" s="156"/>
      <c r="K47" s="156"/>
      <c r="L47" s="156"/>
      <c r="M47" s="161"/>
    </row>
    <row r="48" s="150" customFormat="1" ht="18" customHeight="1" spans="1:13">
      <c r="A48" s="158" t="s">
        <v>173</v>
      </c>
      <c r="B48" s="156">
        <f t="shared" si="2"/>
        <v>107.29</v>
      </c>
      <c r="C48" s="156">
        <f t="shared" si="0"/>
        <v>107.29</v>
      </c>
      <c r="D48" s="156">
        <v>93.29</v>
      </c>
      <c r="E48" s="156">
        <v>14</v>
      </c>
      <c r="F48" s="156"/>
      <c r="G48" s="156">
        <f t="shared" si="3"/>
        <v>0</v>
      </c>
      <c r="H48" s="156"/>
      <c r="I48" s="156"/>
      <c r="J48" s="156"/>
      <c r="K48" s="156"/>
      <c r="L48" s="156"/>
      <c r="M48" s="161"/>
    </row>
    <row r="49" s="150" customFormat="1" ht="18" customHeight="1" spans="1:13">
      <c r="A49" s="158" t="s">
        <v>174</v>
      </c>
      <c r="B49" s="156">
        <f t="shared" si="2"/>
        <v>169.33</v>
      </c>
      <c r="C49" s="156">
        <f t="shared" si="0"/>
        <v>169.33</v>
      </c>
      <c r="D49" s="156">
        <v>149.33</v>
      </c>
      <c r="E49" s="156">
        <v>20</v>
      </c>
      <c r="F49" s="156"/>
      <c r="G49" s="156">
        <f t="shared" si="3"/>
        <v>0</v>
      </c>
      <c r="H49" s="156"/>
      <c r="I49" s="156"/>
      <c r="J49" s="156"/>
      <c r="K49" s="156"/>
      <c r="L49" s="156"/>
      <c r="M49" s="161"/>
    </row>
    <row r="50" s="150" customFormat="1" ht="18" customHeight="1" spans="1:13">
      <c r="A50" s="158" t="s">
        <v>175</v>
      </c>
      <c r="B50" s="156">
        <f t="shared" si="2"/>
        <v>87.02</v>
      </c>
      <c r="C50" s="156">
        <f t="shared" si="0"/>
        <v>87.02</v>
      </c>
      <c r="D50" s="156">
        <v>75.02</v>
      </c>
      <c r="E50" s="156">
        <v>12</v>
      </c>
      <c r="F50" s="156"/>
      <c r="G50" s="156">
        <f t="shared" si="3"/>
        <v>0</v>
      </c>
      <c r="H50" s="156"/>
      <c r="I50" s="156"/>
      <c r="J50" s="156"/>
      <c r="K50" s="156"/>
      <c r="L50" s="156"/>
      <c r="M50" s="161"/>
    </row>
    <row r="51" s="150" customFormat="1" ht="18" customHeight="1" spans="1:13">
      <c r="A51" s="158" t="s">
        <v>176</v>
      </c>
      <c r="B51" s="156">
        <f t="shared" si="2"/>
        <v>105.52</v>
      </c>
      <c r="C51" s="156">
        <f t="shared" si="0"/>
        <v>105.52</v>
      </c>
      <c r="D51" s="156">
        <v>91.52</v>
      </c>
      <c r="E51" s="156">
        <v>14</v>
      </c>
      <c r="F51" s="156"/>
      <c r="G51" s="156">
        <f t="shared" si="3"/>
        <v>0</v>
      </c>
      <c r="H51" s="156"/>
      <c r="I51" s="156"/>
      <c r="J51" s="156"/>
      <c r="K51" s="156"/>
      <c r="L51" s="156"/>
      <c r="M51" s="161"/>
    </row>
    <row r="52" s="150" customFormat="1" ht="18" customHeight="1" spans="1:13">
      <c r="A52" s="158" t="s">
        <v>177</v>
      </c>
      <c r="B52" s="156">
        <f t="shared" si="2"/>
        <v>107.64</v>
      </c>
      <c r="C52" s="156">
        <f t="shared" si="0"/>
        <v>107.64</v>
      </c>
      <c r="D52" s="156">
        <v>93.64</v>
      </c>
      <c r="E52" s="156">
        <v>14</v>
      </c>
      <c r="F52" s="156"/>
      <c r="G52" s="156">
        <f t="shared" si="3"/>
        <v>0</v>
      </c>
      <c r="H52" s="156"/>
      <c r="I52" s="156"/>
      <c r="J52" s="156"/>
      <c r="K52" s="156"/>
      <c r="L52" s="156"/>
      <c r="M52" s="161"/>
    </row>
    <row r="53" s="150" customFormat="1" ht="18" customHeight="1" spans="1:13">
      <c r="A53" s="158" t="s">
        <v>178</v>
      </c>
      <c r="B53" s="156">
        <f t="shared" si="2"/>
        <v>154.95</v>
      </c>
      <c r="C53" s="156">
        <f t="shared" si="0"/>
        <v>154.95</v>
      </c>
      <c r="D53" s="156">
        <v>136.95</v>
      </c>
      <c r="E53" s="156">
        <v>18</v>
      </c>
      <c r="F53" s="156"/>
      <c r="G53" s="156">
        <f t="shared" si="3"/>
        <v>0</v>
      </c>
      <c r="H53" s="156"/>
      <c r="I53" s="156"/>
      <c r="J53" s="156"/>
      <c r="K53" s="156"/>
      <c r="L53" s="156"/>
      <c r="M53" s="161"/>
    </row>
    <row r="54" s="150" customFormat="1" ht="18" customHeight="1" spans="1:13">
      <c r="A54" s="158" t="s">
        <v>179</v>
      </c>
      <c r="B54" s="156">
        <f t="shared" si="2"/>
        <v>99.11</v>
      </c>
      <c r="C54" s="156">
        <f t="shared" si="0"/>
        <v>99.11</v>
      </c>
      <c r="D54" s="156">
        <v>85.11</v>
      </c>
      <c r="E54" s="156">
        <v>14</v>
      </c>
      <c r="F54" s="156"/>
      <c r="G54" s="156">
        <f t="shared" si="3"/>
        <v>0</v>
      </c>
      <c r="H54" s="156"/>
      <c r="I54" s="156"/>
      <c r="J54" s="156"/>
      <c r="K54" s="156"/>
      <c r="L54" s="156"/>
      <c r="M54" s="161"/>
    </row>
    <row r="55" s="150" customFormat="1" ht="18" customHeight="1" spans="1:13">
      <c r="A55" s="158" t="s">
        <v>180</v>
      </c>
      <c r="B55" s="156">
        <f t="shared" si="2"/>
        <v>133.32</v>
      </c>
      <c r="C55" s="156">
        <f t="shared" si="0"/>
        <v>133.32</v>
      </c>
      <c r="D55" s="156">
        <v>117.32</v>
      </c>
      <c r="E55" s="156">
        <v>16</v>
      </c>
      <c r="F55" s="156"/>
      <c r="G55" s="156">
        <f t="shared" si="3"/>
        <v>0</v>
      </c>
      <c r="H55" s="156"/>
      <c r="I55" s="156"/>
      <c r="J55" s="156"/>
      <c r="K55" s="156"/>
      <c r="L55" s="156"/>
      <c r="M55" s="161"/>
    </row>
    <row r="56" s="150" customFormat="1" ht="18" customHeight="1" spans="1:13">
      <c r="A56" s="158" t="s">
        <v>181</v>
      </c>
      <c r="B56" s="156">
        <f t="shared" si="2"/>
        <v>124.61</v>
      </c>
      <c r="C56" s="156">
        <f t="shared" si="0"/>
        <v>124.61</v>
      </c>
      <c r="D56" s="156">
        <v>108.61</v>
      </c>
      <c r="E56" s="156">
        <v>16</v>
      </c>
      <c r="F56" s="156"/>
      <c r="G56" s="156">
        <f t="shared" si="3"/>
        <v>0</v>
      </c>
      <c r="H56" s="156"/>
      <c r="I56" s="156"/>
      <c r="J56" s="156"/>
      <c r="K56" s="156"/>
      <c r="L56" s="156"/>
      <c r="M56" s="161"/>
    </row>
    <row r="57" s="150" customFormat="1" ht="18" customHeight="1" spans="1:13">
      <c r="A57" s="158" t="s">
        <v>182</v>
      </c>
      <c r="B57" s="156">
        <f t="shared" si="2"/>
        <v>236.33</v>
      </c>
      <c r="C57" s="156">
        <f t="shared" si="0"/>
        <v>236.33</v>
      </c>
      <c r="D57" s="156">
        <v>206.33</v>
      </c>
      <c r="E57" s="156">
        <v>30</v>
      </c>
      <c r="F57" s="156"/>
      <c r="G57" s="156">
        <f t="shared" si="3"/>
        <v>0</v>
      </c>
      <c r="H57" s="156"/>
      <c r="I57" s="156"/>
      <c r="J57" s="156"/>
      <c r="K57" s="156"/>
      <c r="L57" s="156"/>
      <c r="M57" s="161"/>
    </row>
    <row r="58" s="150" customFormat="1" ht="18" customHeight="1" spans="1:13">
      <c r="A58" s="158" t="s">
        <v>183</v>
      </c>
      <c r="B58" s="156">
        <f t="shared" si="2"/>
        <v>107.93</v>
      </c>
      <c r="C58" s="156">
        <f t="shared" si="0"/>
        <v>107.93</v>
      </c>
      <c r="D58" s="156">
        <v>93.93</v>
      </c>
      <c r="E58" s="156">
        <v>14</v>
      </c>
      <c r="F58" s="156"/>
      <c r="G58" s="156">
        <f t="shared" si="3"/>
        <v>0</v>
      </c>
      <c r="H58" s="156"/>
      <c r="I58" s="156"/>
      <c r="J58" s="156"/>
      <c r="K58" s="156"/>
      <c r="L58" s="156"/>
      <c r="M58" s="161"/>
    </row>
    <row r="59" s="150" customFormat="1" ht="18" customHeight="1" spans="1:13">
      <c r="A59" s="158" t="s">
        <v>184</v>
      </c>
      <c r="B59" s="156">
        <f t="shared" si="2"/>
        <v>182.74</v>
      </c>
      <c r="C59" s="156">
        <f t="shared" si="0"/>
        <v>182.74</v>
      </c>
      <c r="D59" s="156">
        <v>158.74</v>
      </c>
      <c r="E59" s="156">
        <v>24</v>
      </c>
      <c r="F59" s="156"/>
      <c r="G59" s="156">
        <f t="shared" si="3"/>
        <v>0</v>
      </c>
      <c r="H59" s="156"/>
      <c r="I59" s="156"/>
      <c r="J59" s="156"/>
      <c r="K59" s="156"/>
      <c r="L59" s="156"/>
      <c r="M59" s="161"/>
    </row>
    <row r="60" s="150" customFormat="1" ht="18" customHeight="1" spans="1:13">
      <c r="A60" s="158" t="s">
        <v>185</v>
      </c>
      <c r="B60" s="156">
        <f t="shared" si="2"/>
        <v>178.03</v>
      </c>
      <c r="C60" s="156">
        <f t="shared" si="0"/>
        <v>178.03</v>
      </c>
      <c r="D60" s="156">
        <v>156.03</v>
      </c>
      <c r="E60" s="156">
        <v>22</v>
      </c>
      <c r="F60" s="156"/>
      <c r="G60" s="156">
        <f t="shared" si="3"/>
        <v>0</v>
      </c>
      <c r="H60" s="156"/>
      <c r="I60" s="156"/>
      <c r="J60" s="156"/>
      <c r="K60" s="156"/>
      <c r="L60" s="156"/>
      <c r="M60" s="161"/>
    </row>
    <row r="61" s="150" customFormat="1" ht="18" customHeight="1" spans="1:13">
      <c r="A61" s="158" t="s">
        <v>186</v>
      </c>
      <c r="B61" s="156">
        <f t="shared" si="2"/>
        <v>165.4</v>
      </c>
      <c r="C61" s="156">
        <f t="shared" si="0"/>
        <v>165.4</v>
      </c>
      <c r="D61" s="156">
        <v>145.4</v>
      </c>
      <c r="E61" s="156">
        <v>20</v>
      </c>
      <c r="F61" s="156"/>
      <c r="G61" s="156">
        <f t="shared" si="3"/>
        <v>0</v>
      </c>
      <c r="H61" s="156"/>
      <c r="I61" s="156"/>
      <c r="J61" s="156"/>
      <c r="K61" s="156"/>
      <c r="L61" s="156"/>
      <c r="M61" s="161"/>
    </row>
    <row r="62" s="150" customFormat="1" ht="18" customHeight="1" spans="1:13">
      <c r="A62" s="158" t="s">
        <v>187</v>
      </c>
      <c r="B62" s="156">
        <f t="shared" si="2"/>
        <v>123.66</v>
      </c>
      <c r="C62" s="156">
        <f t="shared" si="0"/>
        <v>123.66</v>
      </c>
      <c r="D62" s="156">
        <v>107.66</v>
      </c>
      <c r="E62" s="156">
        <v>16</v>
      </c>
      <c r="F62" s="156"/>
      <c r="G62" s="156">
        <f t="shared" si="3"/>
        <v>0</v>
      </c>
      <c r="H62" s="156"/>
      <c r="I62" s="156"/>
      <c r="J62" s="156"/>
      <c r="K62" s="156"/>
      <c r="L62" s="156"/>
      <c r="M62" s="161"/>
    </row>
    <row r="63" s="150" customFormat="1" ht="18" customHeight="1" spans="1:13">
      <c r="A63" s="158" t="s">
        <v>188</v>
      </c>
      <c r="B63" s="156">
        <f t="shared" si="2"/>
        <v>73.7</v>
      </c>
      <c r="C63" s="156">
        <f t="shared" si="0"/>
        <v>73.7</v>
      </c>
      <c r="D63" s="156">
        <v>63.7</v>
      </c>
      <c r="E63" s="156">
        <v>10</v>
      </c>
      <c r="F63" s="156"/>
      <c r="G63" s="156">
        <f t="shared" si="3"/>
        <v>0</v>
      </c>
      <c r="H63" s="156"/>
      <c r="I63" s="156"/>
      <c r="J63" s="156"/>
      <c r="K63" s="156"/>
      <c r="L63" s="156"/>
      <c r="M63" s="161"/>
    </row>
    <row r="64" s="150" customFormat="1" ht="18" customHeight="1" spans="1:13">
      <c r="A64" s="158" t="s">
        <v>189</v>
      </c>
      <c r="B64" s="156">
        <f t="shared" si="2"/>
        <v>152.41</v>
      </c>
      <c r="C64" s="156">
        <f t="shared" si="0"/>
        <v>152.41</v>
      </c>
      <c r="D64" s="156">
        <v>134.41</v>
      </c>
      <c r="E64" s="156">
        <v>18</v>
      </c>
      <c r="F64" s="156"/>
      <c r="G64" s="156">
        <f t="shared" si="3"/>
        <v>0</v>
      </c>
      <c r="H64" s="156"/>
      <c r="I64" s="156"/>
      <c r="J64" s="156"/>
      <c r="K64" s="156"/>
      <c r="L64" s="156"/>
      <c r="M64" s="161"/>
    </row>
    <row r="65" s="150" customFormat="1" ht="18" customHeight="1" spans="1:13">
      <c r="A65" s="158" t="s">
        <v>190</v>
      </c>
      <c r="B65" s="156">
        <f t="shared" si="2"/>
        <v>69.21</v>
      </c>
      <c r="C65" s="156">
        <f t="shared" si="0"/>
        <v>69.21</v>
      </c>
      <c r="D65" s="156">
        <v>59.21</v>
      </c>
      <c r="E65" s="156">
        <v>10</v>
      </c>
      <c r="F65" s="156"/>
      <c r="G65" s="156">
        <f t="shared" si="3"/>
        <v>0</v>
      </c>
      <c r="H65" s="156"/>
      <c r="I65" s="156"/>
      <c r="J65" s="156"/>
      <c r="K65" s="156"/>
      <c r="L65" s="156"/>
      <c r="M65" s="161"/>
    </row>
    <row r="66" s="150" customFormat="1" ht="18" customHeight="1" spans="1:13">
      <c r="A66" s="158" t="s">
        <v>191</v>
      </c>
      <c r="B66" s="156">
        <f t="shared" si="2"/>
        <v>214.46</v>
      </c>
      <c r="C66" s="156">
        <f t="shared" si="0"/>
        <v>134.46</v>
      </c>
      <c r="D66" s="156">
        <v>124.86</v>
      </c>
      <c r="E66" s="156">
        <v>9.6</v>
      </c>
      <c r="F66" s="156"/>
      <c r="G66" s="156">
        <f t="shared" si="3"/>
        <v>80</v>
      </c>
      <c r="H66" s="156"/>
      <c r="I66" s="156">
        <v>80</v>
      </c>
      <c r="J66" s="156"/>
      <c r="K66" s="156"/>
      <c r="L66" s="156"/>
      <c r="M66" s="161"/>
    </row>
    <row r="67" s="150" customFormat="1" ht="18" customHeight="1" spans="1:13">
      <c r="A67" s="158" t="s">
        <v>192</v>
      </c>
      <c r="B67" s="156">
        <f t="shared" si="2"/>
        <v>65.29</v>
      </c>
      <c r="C67" s="156">
        <f t="shared" si="0"/>
        <v>65.29</v>
      </c>
      <c r="D67" s="156">
        <v>59.29</v>
      </c>
      <c r="E67" s="156">
        <v>6</v>
      </c>
      <c r="F67" s="156"/>
      <c r="G67" s="156">
        <f t="shared" si="3"/>
        <v>0</v>
      </c>
      <c r="H67" s="156"/>
      <c r="I67" s="156"/>
      <c r="J67" s="156"/>
      <c r="K67" s="156"/>
      <c r="L67" s="156"/>
      <c r="M67" s="161"/>
    </row>
    <row r="68" s="150" customFormat="1" ht="18" customHeight="1" spans="1:13">
      <c r="A68" s="158" t="s">
        <v>193</v>
      </c>
      <c r="B68" s="156">
        <f t="shared" si="2"/>
        <v>41.55</v>
      </c>
      <c r="C68" s="156">
        <f t="shared" si="0"/>
        <v>41.55</v>
      </c>
      <c r="D68" s="156">
        <v>41.55</v>
      </c>
      <c r="E68" s="156">
        <v>0</v>
      </c>
      <c r="F68" s="156"/>
      <c r="G68" s="156">
        <f t="shared" si="3"/>
        <v>0</v>
      </c>
      <c r="H68" s="156"/>
      <c r="I68" s="156"/>
      <c r="J68" s="156"/>
      <c r="K68" s="156"/>
      <c r="L68" s="156"/>
      <c r="M68" s="161"/>
    </row>
    <row r="69" s="150" customFormat="1" ht="18" customHeight="1" spans="1:13">
      <c r="A69" s="158" t="s">
        <v>194</v>
      </c>
      <c r="B69" s="156">
        <f t="shared" si="2"/>
        <v>16.69</v>
      </c>
      <c r="C69" s="156">
        <f t="shared" ref="C69:C132" si="4">SUM(D69:F69)</f>
        <v>16.69</v>
      </c>
      <c r="D69" s="156">
        <v>16.69</v>
      </c>
      <c r="E69" s="156">
        <v>0</v>
      </c>
      <c r="F69" s="156"/>
      <c r="G69" s="156">
        <f t="shared" si="3"/>
        <v>0</v>
      </c>
      <c r="H69" s="156"/>
      <c r="I69" s="156"/>
      <c r="J69" s="156"/>
      <c r="K69" s="156"/>
      <c r="L69" s="156"/>
      <c r="M69" s="161"/>
    </row>
    <row r="70" s="150" customFormat="1" ht="18" customHeight="1" spans="1:13">
      <c r="A70" s="158" t="s">
        <v>195</v>
      </c>
      <c r="B70" s="156">
        <f t="shared" ref="B70:B133" si="5">SUM(C70,G70,L70)</f>
        <v>4193.9</v>
      </c>
      <c r="C70" s="156">
        <f t="shared" si="4"/>
        <v>2693.9</v>
      </c>
      <c r="D70" s="156">
        <v>2457.5</v>
      </c>
      <c r="E70" s="156">
        <v>236.4</v>
      </c>
      <c r="F70" s="156"/>
      <c r="G70" s="156">
        <f t="shared" ref="G70:G133" si="6">SUBTOTAL(9,H70:K70)</f>
        <v>1500</v>
      </c>
      <c r="H70" s="156"/>
      <c r="I70" s="156">
        <v>1500</v>
      </c>
      <c r="J70" s="156"/>
      <c r="K70" s="156"/>
      <c r="L70" s="156"/>
      <c r="M70" s="161"/>
    </row>
    <row r="71" s="150" customFormat="1" ht="18" customHeight="1" spans="1:13">
      <c r="A71" s="158" t="s">
        <v>196</v>
      </c>
      <c r="B71" s="156">
        <f t="shared" si="5"/>
        <v>75.01</v>
      </c>
      <c r="C71" s="156">
        <f t="shared" si="4"/>
        <v>75.01</v>
      </c>
      <c r="D71" s="156">
        <v>69.01</v>
      </c>
      <c r="E71" s="156">
        <v>6</v>
      </c>
      <c r="F71" s="156"/>
      <c r="G71" s="156">
        <f t="shared" si="6"/>
        <v>0</v>
      </c>
      <c r="H71" s="156"/>
      <c r="I71" s="156"/>
      <c r="J71" s="156"/>
      <c r="K71" s="156"/>
      <c r="L71" s="156"/>
      <c r="M71" s="161"/>
    </row>
    <row r="72" s="150" customFormat="1" ht="18" customHeight="1" spans="1:13">
      <c r="A72" s="158" t="s">
        <v>197</v>
      </c>
      <c r="B72" s="156">
        <f t="shared" si="5"/>
        <v>32.9</v>
      </c>
      <c r="C72" s="156">
        <f t="shared" si="4"/>
        <v>32.9</v>
      </c>
      <c r="D72" s="156">
        <v>32.9</v>
      </c>
      <c r="E72" s="156">
        <v>0</v>
      </c>
      <c r="F72" s="156"/>
      <c r="G72" s="156">
        <f t="shared" si="6"/>
        <v>0</v>
      </c>
      <c r="H72" s="156"/>
      <c r="I72" s="156"/>
      <c r="J72" s="156"/>
      <c r="K72" s="156"/>
      <c r="L72" s="156"/>
      <c r="M72" s="161"/>
    </row>
    <row r="73" s="150" customFormat="1" ht="18" customHeight="1" spans="1:13">
      <c r="A73" s="158" t="s">
        <v>198</v>
      </c>
      <c r="B73" s="156">
        <f t="shared" si="5"/>
        <v>22.19</v>
      </c>
      <c r="C73" s="156">
        <f t="shared" si="4"/>
        <v>22.19</v>
      </c>
      <c r="D73" s="156">
        <v>19.79</v>
      </c>
      <c r="E73" s="156">
        <v>2.4</v>
      </c>
      <c r="F73" s="156"/>
      <c r="G73" s="156">
        <f t="shared" si="6"/>
        <v>0</v>
      </c>
      <c r="H73" s="156"/>
      <c r="I73" s="156"/>
      <c r="J73" s="156"/>
      <c r="K73" s="156"/>
      <c r="L73" s="156"/>
      <c r="M73" s="161"/>
    </row>
    <row r="74" s="150" customFormat="1" ht="18" customHeight="1" spans="1:13">
      <c r="A74" s="158" t="s">
        <v>199</v>
      </c>
      <c r="B74" s="156">
        <f t="shared" si="5"/>
        <v>107.7</v>
      </c>
      <c r="C74" s="156">
        <f t="shared" si="4"/>
        <v>87.7</v>
      </c>
      <c r="D74" s="156">
        <v>80.5</v>
      </c>
      <c r="E74" s="156">
        <v>7.2</v>
      </c>
      <c r="F74" s="156"/>
      <c r="G74" s="156">
        <f t="shared" si="6"/>
        <v>20</v>
      </c>
      <c r="H74" s="156"/>
      <c r="I74" s="156">
        <v>20</v>
      </c>
      <c r="J74" s="156"/>
      <c r="K74" s="156"/>
      <c r="L74" s="156"/>
      <c r="M74" s="161"/>
    </row>
    <row r="75" s="150" customFormat="1" ht="18" customHeight="1" spans="1:13">
      <c r="A75" s="158" t="s">
        <v>200</v>
      </c>
      <c r="B75" s="156">
        <f t="shared" si="5"/>
        <v>242.34</v>
      </c>
      <c r="C75" s="156">
        <f t="shared" si="4"/>
        <v>242.34</v>
      </c>
      <c r="D75" s="156">
        <v>232.74</v>
      </c>
      <c r="E75" s="156">
        <v>9.6</v>
      </c>
      <c r="F75" s="156"/>
      <c r="G75" s="156">
        <f t="shared" si="6"/>
        <v>0</v>
      </c>
      <c r="H75" s="156"/>
      <c r="I75" s="156"/>
      <c r="J75" s="156"/>
      <c r="K75" s="156"/>
      <c r="L75" s="156"/>
      <c r="M75" s="161"/>
    </row>
    <row r="76" s="150" customFormat="1" ht="18" customHeight="1" spans="1:13">
      <c r="A76" s="158" t="s">
        <v>201</v>
      </c>
      <c r="B76" s="156">
        <f t="shared" si="5"/>
        <v>236.96</v>
      </c>
      <c r="C76" s="156">
        <f t="shared" si="4"/>
        <v>236.96</v>
      </c>
      <c r="D76" s="156">
        <v>217.76</v>
      </c>
      <c r="E76" s="156">
        <v>19.2</v>
      </c>
      <c r="F76" s="156"/>
      <c r="G76" s="156">
        <f t="shared" si="6"/>
        <v>0</v>
      </c>
      <c r="H76" s="156"/>
      <c r="I76" s="156"/>
      <c r="J76" s="156"/>
      <c r="K76" s="156"/>
      <c r="L76" s="156"/>
      <c r="M76" s="161"/>
    </row>
    <row r="77" s="150" customFormat="1" ht="18" customHeight="1" spans="1:13">
      <c r="A77" s="158" t="s">
        <v>202</v>
      </c>
      <c r="B77" s="156">
        <f t="shared" si="5"/>
        <v>364.71</v>
      </c>
      <c r="C77" s="156">
        <f t="shared" si="4"/>
        <v>364.71</v>
      </c>
      <c r="D77" s="156">
        <v>364.71</v>
      </c>
      <c r="E77" s="156">
        <v>0</v>
      </c>
      <c r="F77" s="156"/>
      <c r="G77" s="156">
        <f t="shared" si="6"/>
        <v>0</v>
      </c>
      <c r="H77" s="156"/>
      <c r="I77" s="156"/>
      <c r="J77" s="156"/>
      <c r="K77" s="156"/>
      <c r="L77" s="156"/>
      <c r="M77" s="161"/>
    </row>
    <row r="78" s="150" customFormat="1" ht="18" customHeight="1" spans="1:13">
      <c r="A78" s="158" t="s">
        <v>203</v>
      </c>
      <c r="B78" s="156">
        <f t="shared" si="5"/>
        <v>21.64</v>
      </c>
      <c r="C78" s="156">
        <f t="shared" si="4"/>
        <v>21.64</v>
      </c>
      <c r="D78" s="156">
        <v>17.64</v>
      </c>
      <c r="E78" s="156">
        <v>4</v>
      </c>
      <c r="F78" s="156"/>
      <c r="G78" s="156">
        <f t="shared" si="6"/>
        <v>0</v>
      </c>
      <c r="H78" s="156"/>
      <c r="I78" s="156"/>
      <c r="J78" s="156"/>
      <c r="K78" s="156"/>
      <c r="L78" s="156"/>
      <c r="M78" s="161"/>
    </row>
    <row r="79" s="150" customFormat="1" ht="18" customHeight="1" spans="1:13">
      <c r="A79" s="158" t="s">
        <v>204</v>
      </c>
      <c r="B79" s="156">
        <f t="shared" si="5"/>
        <v>248.37</v>
      </c>
      <c r="C79" s="156">
        <f t="shared" si="4"/>
        <v>248.37</v>
      </c>
      <c r="D79" s="156">
        <v>248.37</v>
      </c>
      <c r="E79" s="156">
        <v>0</v>
      </c>
      <c r="F79" s="156"/>
      <c r="G79" s="156">
        <f t="shared" si="6"/>
        <v>0</v>
      </c>
      <c r="H79" s="156"/>
      <c r="I79" s="156"/>
      <c r="J79" s="156"/>
      <c r="K79" s="156"/>
      <c r="L79" s="156"/>
      <c r="M79" s="161"/>
    </row>
    <row r="80" s="150" customFormat="1" ht="18" customHeight="1" spans="1:13">
      <c r="A80" s="158" t="s">
        <v>205</v>
      </c>
      <c r="B80" s="156">
        <f t="shared" si="5"/>
        <v>22.54</v>
      </c>
      <c r="C80" s="156">
        <f t="shared" si="4"/>
        <v>22.54</v>
      </c>
      <c r="D80" s="156">
        <v>18.54</v>
      </c>
      <c r="E80" s="156">
        <v>4</v>
      </c>
      <c r="F80" s="156"/>
      <c r="G80" s="156">
        <f t="shared" si="6"/>
        <v>0</v>
      </c>
      <c r="H80" s="156"/>
      <c r="I80" s="156"/>
      <c r="J80" s="156"/>
      <c r="K80" s="156"/>
      <c r="L80" s="156"/>
      <c r="M80" s="161"/>
    </row>
    <row r="81" s="150" customFormat="1" ht="18" customHeight="1" spans="1:13">
      <c r="A81" s="158" t="s">
        <v>206</v>
      </c>
      <c r="B81" s="156">
        <f t="shared" si="5"/>
        <v>471.33</v>
      </c>
      <c r="C81" s="156">
        <f t="shared" si="4"/>
        <v>471.33</v>
      </c>
      <c r="D81" s="156">
        <v>471.33</v>
      </c>
      <c r="E81" s="156">
        <v>0</v>
      </c>
      <c r="F81" s="156"/>
      <c r="G81" s="156">
        <f t="shared" si="6"/>
        <v>0</v>
      </c>
      <c r="H81" s="156"/>
      <c r="I81" s="156"/>
      <c r="J81" s="156"/>
      <c r="K81" s="156"/>
      <c r="L81" s="156"/>
      <c r="M81" s="161"/>
    </row>
    <row r="82" s="150" customFormat="1" ht="18" customHeight="1" spans="1:13">
      <c r="A82" s="158" t="s">
        <v>207</v>
      </c>
      <c r="B82" s="156">
        <f t="shared" si="5"/>
        <v>24.23</v>
      </c>
      <c r="C82" s="156">
        <f t="shared" si="4"/>
        <v>24.23</v>
      </c>
      <c r="D82" s="156">
        <v>20.23</v>
      </c>
      <c r="E82" s="156">
        <v>4</v>
      </c>
      <c r="F82" s="156"/>
      <c r="G82" s="156">
        <f t="shared" si="6"/>
        <v>0</v>
      </c>
      <c r="H82" s="156"/>
      <c r="I82" s="156"/>
      <c r="J82" s="156"/>
      <c r="K82" s="156"/>
      <c r="L82" s="156"/>
      <c r="M82" s="161"/>
    </row>
    <row r="83" s="150" customFormat="1" ht="18" customHeight="1" spans="1:13">
      <c r="A83" s="158" t="s">
        <v>208</v>
      </c>
      <c r="B83" s="156">
        <f t="shared" si="5"/>
        <v>284.95</v>
      </c>
      <c r="C83" s="156">
        <f t="shared" si="4"/>
        <v>284.95</v>
      </c>
      <c r="D83" s="156">
        <v>284.95</v>
      </c>
      <c r="E83" s="156">
        <v>0</v>
      </c>
      <c r="F83" s="156"/>
      <c r="G83" s="156">
        <f t="shared" si="6"/>
        <v>0</v>
      </c>
      <c r="H83" s="156"/>
      <c r="I83" s="156"/>
      <c r="J83" s="156"/>
      <c r="K83" s="156"/>
      <c r="L83" s="156"/>
      <c r="M83" s="161"/>
    </row>
    <row r="84" s="150" customFormat="1" ht="18" customHeight="1" spans="1:13">
      <c r="A84" s="158" t="s">
        <v>209</v>
      </c>
      <c r="B84" s="156">
        <f t="shared" si="5"/>
        <v>24.12</v>
      </c>
      <c r="C84" s="156">
        <f t="shared" si="4"/>
        <v>24.12</v>
      </c>
      <c r="D84" s="156">
        <v>20.12</v>
      </c>
      <c r="E84" s="156">
        <v>4</v>
      </c>
      <c r="F84" s="156"/>
      <c r="G84" s="156">
        <f t="shared" si="6"/>
        <v>0</v>
      </c>
      <c r="H84" s="156"/>
      <c r="I84" s="156"/>
      <c r="J84" s="156"/>
      <c r="K84" s="156"/>
      <c r="L84" s="156"/>
      <c r="M84" s="161"/>
    </row>
    <row r="85" s="150" customFormat="1" ht="18" customHeight="1" spans="1:13">
      <c r="A85" s="158" t="s">
        <v>210</v>
      </c>
      <c r="B85" s="156">
        <f t="shared" si="5"/>
        <v>273.92</v>
      </c>
      <c r="C85" s="156">
        <f t="shared" si="4"/>
        <v>273.92</v>
      </c>
      <c r="D85" s="156">
        <v>273.92</v>
      </c>
      <c r="E85" s="156">
        <v>0</v>
      </c>
      <c r="F85" s="156"/>
      <c r="G85" s="156">
        <f t="shared" si="6"/>
        <v>0</v>
      </c>
      <c r="H85" s="156"/>
      <c r="I85" s="156"/>
      <c r="J85" s="156"/>
      <c r="K85" s="156"/>
      <c r="L85" s="156"/>
      <c r="M85" s="161"/>
    </row>
    <row r="86" s="150" customFormat="1" ht="18" customHeight="1" spans="1:13">
      <c r="A86" s="158" t="s">
        <v>211</v>
      </c>
      <c r="B86" s="156">
        <f t="shared" si="5"/>
        <v>22.7</v>
      </c>
      <c r="C86" s="156">
        <f t="shared" si="4"/>
        <v>22.7</v>
      </c>
      <c r="D86" s="156">
        <v>18.7</v>
      </c>
      <c r="E86" s="156">
        <v>4</v>
      </c>
      <c r="F86" s="156"/>
      <c r="G86" s="156">
        <f t="shared" si="6"/>
        <v>0</v>
      </c>
      <c r="H86" s="156"/>
      <c r="I86" s="156"/>
      <c r="J86" s="156"/>
      <c r="K86" s="156"/>
      <c r="L86" s="156"/>
      <c r="M86" s="161"/>
    </row>
    <row r="87" s="150" customFormat="1" ht="18" customHeight="1" spans="1:13">
      <c r="A87" s="158" t="s">
        <v>212</v>
      </c>
      <c r="B87" s="156">
        <f t="shared" si="5"/>
        <v>322.47</v>
      </c>
      <c r="C87" s="156">
        <f t="shared" si="4"/>
        <v>322.47</v>
      </c>
      <c r="D87" s="156">
        <v>322.47</v>
      </c>
      <c r="E87" s="156">
        <v>0</v>
      </c>
      <c r="F87" s="156"/>
      <c r="G87" s="156">
        <f t="shared" si="6"/>
        <v>0</v>
      </c>
      <c r="H87" s="156"/>
      <c r="I87" s="156"/>
      <c r="J87" s="156"/>
      <c r="K87" s="156"/>
      <c r="L87" s="156"/>
      <c r="M87" s="161"/>
    </row>
    <row r="88" s="150" customFormat="1" ht="18" customHeight="1" spans="1:13">
      <c r="A88" s="158" t="s">
        <v>213</v>
      </c>
      <c r="B88" s="156">
        <f t="shared" si="5"/>
        <v>22.93</v>
      </c>
      <c r="C88" s="156">
        <f t="shared" si="4"/>
        <v>22.93</v>
      </c>
      <c r="D88" s="156">
        <v>18.93</v>
      </c>
      <c r="E88" s="156">
        <v>4</v>
      </c>
      <c r="F88" s="156"/>
      <c r="G88" s="156">
        <f t="shared" si="6"/>
        <v>0</v>
      </c>
      <c r="H88" s="156"/>
      <c r="I88" s="156"/>
      <c r="J88" s="156"/>
      <c r="K88" s="156"/>
      <c r="L88" s="156"/>
      <c r="M88" s="161"/>
    </row>
    <row r="89" s="150" customFormat="1" ht="18" customHeight="1" spans="1:13">
      <c r="A89" s="158" t="s">
        <v>214</v>
      </c>
      <c r="B89" s="156">
        <f t="shared" si="5"/>
        <v>343.96</v>
      </c>
      <c r="C89" s="156">
        <f t="shared" si="4"/>
        <v>343.96</v>
      </c>
      <c r="D89" s="156">
        <v>343.96</v>
      </c>
      <c r="E89" s="156">
        <v>0</v>
      </c>
      <c r="F89" s="156"/>
      <c r="G89" s="156">
        <f t="shared" si="6"/>
        <v>0</v>
      </c>
      <c r="H89" s="156"/>
      <c r="I89" s="156"/>
      <c r="J89" s="156"/>
      <c r="K89" s="156"/>
      <c r="L89" s="156"/>
      <c r="M89" s="161"/>
    </row>
    <row r="90" s="150" customFormat="1" ht="18" customHeight="1" spans="1:13">
      <c r="A90" s="158" t="s">
        <v>215</v>
      </c>
      <c r="B90" s="156">
        <f t="shared" si="5"/>
        <v>22.99</v>
      </c>
      <c r="C90" s="156">
        <f t="shared" si="4"/>
        <v>22.99</v>
      </c>
      <c r="D90" s="156">
        <v>18.99</v>
      </c>
      <c r="E90" s="156">
        <v>4</v>
      </c>
      <c r="F90" s="156"/>
      <c r="G90" s="156">
        <f t="shared" si="6"/>
        <v>0</v>
      </c>
      <c r="H90" s="156"/>
      <c r="I90" s="156"/>
      <c r="J90" s="156"/>
      <c r="K90" s="156"/>
      <c r="L90" s="156"/>
      <c r="M90" s="161"/>
    </row>
    <row r="91" s="150" customFormat="1" ht="18" customHeight="1" spans="1:13">
      <c r="A91" s="158" t="s">
        <v>216</v>
      </c>
      <c r="B91" s="156">
        <f t="shared" si="5"/>
        <v>236.88</v>
      </c>
      <c r="C91" s="156">
        <f t="shared" si="4"/>
        <v>236.88</v>
      </c>
      <c r="D91" s="156">
        <v>236.88</v>
      </c>
      <c r="E91" s="156">
        <v>0</v>
      </c>
      <c r="F91" s="156"/>
      <c r="G91" s="156">
        <f t="shared" si="6"/>
        <v>0</v>
      </c>
      <c r="H91" s="156"/>
      <c r="I91" s="156"/>
      <c r="J91" s="156"/>
      <c r="K91" s="156"/>
      <c r="L91" s="156"/>
      <c r="M91" s="161"/>
    </row>
    <row r="92" s="150" customFormat="1" ht="18" customHeight="1" spans="1:13">
      <c r="A92" s="158" t="s">
        <v>217</v>
      </c>
      <c r="B92" s="156">
        <f t="shared" si="5"/>
        <v>23.03</v>
      </c>
      <c r="C92" s="156">
        <f t="shared" si="4"/>
        <v>23.03</v>
      </c>
      <c r="D92" s="156">
        <v>19.03</v>
      </c>
      <c r="E92" s="156">
        <v>4</v>
      </c>
      <c r="F92" s="156"/>
      <c r="G92" s="156">
        <f t="shared" si="6"/>
        <v>0</v>
      </c>
      <c r="H92" s="156"/>
      <c r="I92" s="156"/>
      <c r="J92" s="156"/>
      <c r="K92" s="156"/>
      <c r="L92" s="156"/>
      <c r="M92" s="161"/>
    </row>
    <row r="93" s="150" customFormat="1" ht="18" customHeight="1" spans="1:13">
      <c r="A93" s="158" t="s">
        <v>218</v>
      </c>
      <c r="B93" s="156">
        <f t="shared" si="5"/>
        <v>357.09</v>
      </c>
      <c r="C93" s="156">
        <f t="shared" si="4"/>
        <v>357.09</v>
      </c>
      <c r="D93" s="156">
        <v>357.09</v>
      </c>
      <c r="E93" s="156">
        <v>0</v>
      </c>
      <c r="F93" s="156"/>
      <c r="G93" s="156">
        <f t="shared" si="6"/>
        <v>0</v>
      </c>
      <c r="H93" s="156"/>
      <c r="I93" s="156"/>
      <c r="J93" s="156"/>
      <c r="K93" s="156"/>
      <c r="L93" s="156"/>
      <c r="M93" s="161"/>
    </row>
    <row r="94" s="150" customFormat="1" ht="18" customHeight="1" spans="1:13">
      <c r="A94" s="158" t="s">
        <v>219</v>
      </c>
      <c r="B94" s="156">
        <f t="shared" si="5"/>
        <v>11.08</v>
      </c>
      <c r="C94" s="156">
        <f t="shared" si="4"/>
        <v>11.08</v>
      </c>
      <c r="D94" s="156">
        <v>9.08</v>
      </c>
      <c r="E94" s="156">
        <v>2</v>
      </c>
      <c r="F94" s="156"/>
      <c r="G94" s="156">
        <f t="shared" si="6"/>
        <v>0</v>
      </c>
      <c r="H94" s="156"/>
      <c r="I94" s="156"/>
      <c r="J94" s="156"/>
      <c r="K94" s="156"/>
      <c r="L94" s="156"/>
      <c r="M94" s="161"/>
    </row>
    <row r="95" s="150" customFormat="1" ht="18" customHeight="1" spans="1:13">
      <c r="A95" s="158" t="s">
        <v>220</v>
      </c>
      <c r="B95" s="156">
        <f t="shared" si="5"/>
        <v>305.94</v>
      </c>
      <c r="C95" s="156">
        <f t="shared" si="4"/>
        <v>305.94</v>
      </c>
      <c r="D95" s="156">
        <v>305.94</v>
      </c>
      <c r="E95" s="156">
        <v>0</v>
      </c>
      <c r="F95" s="156"/>
      <c r="G95" s="156">
        <f t="shared" si="6"/>
        <v>0</v>
      </c>
      <c r="H95" s="156"/>
      <c r="I95" s="156"/>
      <c r="J95" s="156"/>
      <c r="K95" s="156"/>
      <c r="L95" s="156"/>
      <c r="M95" s="161"/>
    </row>
    <row r="96" s="150" customFormat="1" ht="18" customHeight="1" spans="1:13">
      <c r="A96" s="158" t="s">
        <v>221</v>
      </c>
      <c r="B96" s="156">
        <f t="shared" si="5"/>
        <v>22.74</v>
      </c>
      <c r="C96" s="156">
        <f t="shared" si="4"/>
        <v>22.74</v>
      </c>
      <c r="D96" s="156">
        <v>18.74</v>
      </c>
      <c r="E96" s="156">
        <v>4</v>
      </c>
      <c r="F96" s="156"/>
      <c r="G96" s="156">
        <f t="shared" si="6"/>
        <v>0</v>
      </c>
      <c r="H96" s="156"/>
      <c r="I96" s="156"/>
      <c r="J96" s="156"/>
      <c r="K96" s="156"/>
      <c r="L96" s="156"/>
      <c r="M96" s="161"/>
    </row>
    <row r="97" s="150" customFormat="1" ht="18" customHeight="1" spans="1:13">
      <c r="A97" s="158" t="s">
        <v>222</v>
      </c>
      <c r="B97" s="156">
        <f t="shared" si="5"/>
        <v>354.75</v>
      </c>
      <c r="C97" s="156">
        <f t="shared" si="4"/>
        <v>352.75</v>
      </c>
      <c r="D97" s="156">
        <v>352.75</v>
      </c>
      <c r="E97" s="156">
        <v>0</v>
      </c>
      <c r="F97" s="156"/>
      <c r="G97" s="156">
        <f t="shared" si="6"/>
        <v>2</v>
      </c>
      <c r="H97" s="156"/>
      <c r="I97" s="156"/>
      <c r="J97" s="156">
        <v>2</v>
      </c>
      <c r="K97" s="156"/>
      <c r="L97" s="156"/>
      <c r="M97" s="161"/>
    </row>
    <row r="98" s="150" customFormat="1" ht="18" customHeight="1" spans="1:13">
      <c r="A98" s="158" t="s">
        <v>223</v>
      </c>
      <c r="B98" s="156">
        <f t="shared" si="5"/>
        <v>21.89</v>
      </c>
      <c r="C98" s="156">
        <f t="shared" si="4"/>
        <v>21.89</v>
      </c>
      <c r="D98" s="156">
        <v>17.89</v>
      </c>
      <c r="E98" s="156">
        <v>4</v>
      </c>
      <c r="F98" s="156"/>
      <c r="G98" s="156">
        <f t="shared" si="6"/>
        <v>0</v>
      </c>
      <c r="H98" s="156"/>
      <c r="I98" s="156"/>
      <c r="J98" s="156"/>
      <c r="K98" s="156"/>
      <c r="L98" s="156"/>
      <c r="M98" s="161"/>
    </row>
    <row r="99" s="150" customFormat="1" ht="18" customHeight="1" spans="1:13">
      <c r="A99" s="158" t="s">
        <v>224</v>
      </c>
      <c r="B99" s="156">
        <f t="shared" si="5"/>
        <v>300.03</v>
      </c>
      <c r="C99" s="156">
        <f t="shared" si="4"/>
        <v>300.03</v>
      </c>
      <c r="D99" s="156">
        <v>300.03</v>
      </c>
      <c r="E99" s="156">
        <v>0</v>
      </c>
      <c r="F99" s="156"/>
      <c r="G99" s="156">
        <f t="shared" si="6"/>
        <v>0</v>
      </c>
      <c r="H99" s="156"/>
      <c r="I99" s="156"/>
      <c r="J99" s="156"/>
      <c r="K99" s="156"/>
      <c r="L99" s="156"/>
      <c r="M99" s="161"/>
    </row>
    <row r="100" s="150" customFormat="1" ht="18" customHeight="1" spans="1:13">
      <c r="A100" s="158" t="s">
        <v>225</v>
      </c>
      <c r="B100" s="156">
        <f t="shared" si="5"/>
        <v>23.23</v>
      </c>
      <c r="C100" s="156">
        <f t="shared" si="4"/>
        <v>23.23</v>
      </c>
      <c r="D100" s="156">
        <v>19.23</v>
      </c>
      <c r="E100" s="156">
        <v>4</v>
      </c>
      <c r="F100" s="156"/>
      <c r="G100" s="156">
        <f t="shared" si="6"/>
        <v>0</v>
      </c>
      <c r="H100" s="156"/>
      <c r="I100" s="156"/>
      <c r="J100" s="156"/>
      <c r="K100" s="156"/>
      <c r="L100" s="156"/>
      <c r="M100" s="161"/>
    </row>
    <row r="101" s="150" customFormat="1" ht="18" customHeight="1" spans="1:13">
      <c r="A101" s="158" t="s">
        <v>226</v>
      </c>
      <c r="B101" s="156">
        <f t="shared" si="5"/>
        <v>442</v>
      </c>
      <c r="C101" s="156">
        <f t="shared" si="4"/>
        <v>442</v>
      </c>
      <c r="D101" s="156">
        <v>442</v>
      </c>
      <c r="E101" s="156">
        <v>0</v>
      </c>
      <c r="F101" s="156"/>
      <c r="G101" s="156">
        <f t="shared" si="6"/>
        <v>0</v>
      </c>
      <c r="H101" s="156"/>
      <c r="I101" s="156"/>
      <c r="J101" s="156"/>
      <c r="K101" s="156"/>
      <c r="L101" s="156"/>
      <c r="M101" s="161"/>
    </row>
    <row r="102" s="150" customFormat="1" ht="18" customHeight="1" spans="1:13">
      <c r="A102" s="158" t="s">
        <v>227</v>
      </c>
      <c r="B102" s="156">
        <f t="shared" si="5"/>
        <v>21.5</v>
      </c>
      <c r="C102" s="156">
        <f t="shared" si="4"/>
        <v>21.5</v>
      </c>
      <c r="D102" s="156">
        <v>17.5</v>
      </c>
      <c r="E102" s="156">
        <v>4</v>
      </c>
      <c r="F102" s="156"/>
      <c r="G102" s="156">
        <f t="shared" si="6"/>
        <v>0</v>
      </c>
      <c r="H102" s="156"/>
      <c r="I102" s="156"/>
      <c r="J102" s="156"/>
      <c r="K102" s="156"/>
      <c r="L102" s="156"/>
      <c r="M102" s="161"/>
    </row>
    <row r="103" s="150" customFormat="1" ht="18" customHeight="1" spans="1:13">
      <c r="A103" s="158" t="s">
        <v>228</v>
      </c>
      <c r="B103" s="156">
        <f t="shared" si="5"/>
        <v>432.09</v>
      </c>
      <c r="C103" s="156">
        <f t="shared" si="4"/>
        <v>432.09</v>
      </c>
      <c r="D103" s="156">
        <v>432.09</v>
      </c>
      <c r="E103" s="156">
        <v>0</v>
      </c>
      <c r="F103" s="156"/>
      <c r="G103" s="156">
        <f t="shared" si="6"/>
        <v>0</v>
      </c>
      <c r="H103" s="156"/>
      <c r="I103" s="156"/>
      <c r="J103" s="156"/>
      <c r="K103" s="156"/>
      <c r="L103" s="156"/>
      <c r="M103" s="161"/>
    </row>
    <row r="104" s="150" customFormat="1" ht="18" customHeight="1" spans="1:13">
      <c r="A104" s="158" t="s">
        <v>229</v>
      </c>
      <c r="B104" s="156">
        <f t="shared" si="5"/>
        <v>23.1</v>
      </c>
      <c r="C104" s="156">
        <f t="shared" si="4"/>
        <v>23.1</v>
      </c>
      <c r="D104" s="156">
        <v>19.1</v>
      </c>
      <c r="E104" s="156">
        <v>4</v>
      </c>
      <c r="F104" s="156"/>
      <c r="G104" s="156">
        <f t="shared" si="6"/>
        <v>0</v>
      </c>
      <c r="H104" s="156"/>
      <c r="I104" s="156"/>
      <c r="J104" s="156"/>
      <c r="K104" s="156"/>
      <c r="L104" s="156"/>
      <c r="M104" s="161"/>
    </row>
    <row r="105" s="150" customFormat="1" ht="18" customHeight="1" spans="1:13">
      <c r="A105" s="158" t="s">
        <v>230</v>
      </c>
      <c r="B105" s="156">
        <f t="shared" si="5"/>
        <v>59.05</v>
      </c>
      <c r="C105" s="156">
        <f t="shared" si="4"/>
        <v>59.05</v>
      </c>
      <c r="D105" s="156">
        <v>59.05</v>
      </c>
      <c r="E105" s="156">
        <v>0</v>
      </c>
      <c r="F105" s="156"/>
      <c r="G105" s="156">
        <f t="shared" si="6"/>
        <v>0</v>
      </c>
      <c r="H105" s="156"/>
      <c r="I105" s="156"/>
      <c r="J105" s="156"/>
      <c r="K105" s="156"/>
      <c r="L105" s="156"/>
      <c r="M105" s="161"/>
    </row>
    <row r="106" s="150" customFormat="1" ht="18" customHeight="1" spans="1:13">
      <c r="A106" s="158" t="s">
        <v>231</v>
      </c>
      <c r="B106" s="156">
        <f t="shared" si="5"/>
        <v>370.41</v>
      </c>
      <c r="C106" s="156">
        <f t="shared" si="4"/>
        <v>370.41</v>
      </c>
      <c r="D106" s="156">
        <v>370.41</v>
      </c>
      <c r="E106" s="156">
        <v>0</v>
      </c>
      <c r="F106" s="156"/>
      <c r="G106" s="156">
        <f t="shared" si="6"/>
        <v>0</v>
      </c>
      <c r="H106" s="156"/>
      <c r="I106" s="156"/>
      <c r="J106" s="156"/>
      <c r="K106" s="156"/>
      <c r="L106" s="156"/>
      <c r="M106" s="161"/>
    </row>
    <row r="107" s="150" customFormat="1" ht="18" customHeight="1" spans="1:13">
      <c r="A107" s="158" t="s">
        <v>232</v>
      </c>
      <c r="B107" s="156">
        <f t="shared" si="5"/>
        <v>22.92</v>
      </c>
      <c r="C107" s="156">
        <f t="shared" si="4"/>
        <v>22.92</v>
      </c>
      <c r="D107" s="156">
        <v>18.92</v>
      </c>
      <c r="E107" s="156">
        <v>4</v>
      </c>
      <c r="F107" s="156"/>
      <c r="G107" s="156">
        <f t="shared" si="6"/>
        <v>0</v>
      </c>
      <c r="H107" s="156"/>
      <c r="I107" s="156"/>
      <c r="J107" s="156"/>
      <c r="K107" s="156"/>
      <c r="L107" s="156"/>
      <c r="M107" s="161"/>
    </row>
    <row r="108" s="150" customFormat="1" ht="18" customHeight="1" spans="1:13">
      <c r="A108" s="158" t="s">
        <v>233</v>
      </c>
      <c r="B108" s="156">
        <f t="shared" si="5"/>
        <v>242.1</v>
      </c>
      <c r="C108" s="156">
        <f t="shared" si="4"/>
        <v>242.1</v>
      </c>
      <c r="D108" s="156">
        <v>242.1</v>
      </c>
      <c r="E108" s="156">
        <v>0</v>
      </c>
      <c r="F108" s="156"/>
      <c r="G108" s="156">
        <f t="shared" si="6"/>
        <v>0</v>
      </c>
      <c r="H108" s="156"/>
      <c r="I108" s="156"/>
      <c r="J108" s="156"/>
      <c r="K108" s="156"/>
      <c r="L108" s="156"/>
      <c r="M108" s="161"/>
    </row>
    <row r="109" s="150" customFormat="1" ht="18" customHeight="1" spans="1:13">
      <c r="A109" s="158" t="s">
        <v>234</v>
      </c>
      <c r="B109" s="156">
        <f t="shared" si="5"/>
        <v>23.32</v>
      </c>
      <c r="C109" s="156">
        <f t="shared" si="4"/>
        <v>23.32</v>
      </c>
      <c r="D109" s="156">
        <v>19.32</v>
      </c>
      <c r="E109" s="156">
        <v>4</v>
      </c>
      <c r="F109" s="156"/>
      <c r="G109" s="156">
        <f t="shared" si="6"/>
        <v>0</v>
      </c>
      <c r="H109" s="156"/>
      <c r="I109" s="156"/>
      <c r="J109" s="156"/>
      <c r="K109" s="156"/>
      <c r="L109" s="156"/>
      <c r="M109" s="161"/>
    </row>
    <row r="110" s="150" customFormat="1" ht="18" customHeight="1" spans="1:13">
      <c r="A110" s="158" t="s">
        <v>235</v>
      </c>
      <c r="B110" s="156">
        <f t="shared" si="5"/>
        <v>312.83</v>
      </c>
      <c r="C110" s="156">
        <f t="shared" si="4"/>
        <v>312.83</v>
      </c>
      <c r="D110" s="156">
        <v>312.83</v>
      </c>
      <c r="E110" s="156">
        <v>0</v>
      </c>
      <c r="F110" s="156"/>
      <c r="G110" s="156">
        <f t="shared" si="6"/>
        <v>0</v>
      </c>
      <c r="H110" s="156"/>
      <c r="I110" s="156"/>
      <c r="J110" s="156"/>
      <c r="K110" s="156"/>
      <c r="L110" s="156"/>
      <c r="M110" s="161"/>
    </row>
    <row r="111" s="150" customFormat="1" ht="18" customHeight="1" spans="1:13">
      <c r="A111" s="158" t="s">
        <v>236</v>
      </c>
      <c r="B111" s="156">
        <f t="shared" si="5"/>
        <v>23.02</v>
      </c>
      <c r="C111" s="156">
        <f t="shared" si="4"/>
        <v>23.02</v>
      </c>
      <c r="D111" s="156">
        <v>19.02</v>
      </c>
      <c r="E111" s="156">
        <v>4</v>
      </c>
      <c r="F111" s="156"/>
      <c r="G111" s="156">
        <f t="shared" si="6"/>
        <v>0</v>
      </c>
      <c r="H111" s="156"/>
      <c r="I111" s="156"/>
      <c r="J111" s="156"/>
      <c r="K111" s="156"/>
      <c r="L111" s="156"/>
      <c r="M111" s="161"/>
    </row>
    <row r="112" s="150" customFormat="1" ht="18" customHeight="1" spans="1:13">
      <c r="A112" s="158" t="s">
        <v>237</v>
      </c>
      <c r="B112" s="156">
        <f t="shared" si="5"/>
        <v>342.24</v>
      </c>
      <c r="C112" s="156">
        <f t="shared" si="4"/>
        <v>342.24</v>
      </c>
      <c r="D112" s="156">
        <v>342.24</v>
      </c>
      <c r="E112" s="156">
        <v>0</v>
      </c>
      <c r="F112" s="156"/>
      <c r="G112" s="156">
        <f t="shared" si="6"/>
        <v>0</v>
      </c>
      <c r="H112" s="156"/>
      <c r="I112" s="156"/>
      <c r="J112" s="156"/>
      <c r="K112" s="156"/>
      <c r="L112" s="156"/>
      <c r="M112" s="161"/>
    </row>
    <row r="113" s="150" customFormat="1" ht="18" customHeight="1" spans="1:13">
      <c r="A113" s="158" t="s">
        <v>238</v>
      </c>
      <c r="B113" s="156">
        <f t="shared" si="5"/>
        <v>22.01</v>
      </c>
      <c r="C113" s="156">
        <f t="shared" si="4"/>
        <v>22.01</v>
      </c>
      <c r="D113" s="156">
        <v>18.01</v>
      </c>
      <c r="E113" s="156">
        <v>4</v>
      </c>
      <c r="F113" s="156"/>
      <c r="G113" s="156">
        <f t="shared" si="6"/>
        <v>0</v>
      </c>
      <c r="H113" s="156"/>
      <c r="I113" s="156"/>
      <c r="J113" s="156"/>
      <c r="K113" s="156"/>
      <c r="L113" s="156"/>
      <c r="M113" s="161"/>
    </row>
    <row r="114" s="150" customFormat="1" ht="18" customHeight="1" spans="1:13">
      <c r="A114" s="158" t="s">
        <v>239</v>
      </c>
      <c r="B114" s="156">
        <f t="shared" si="5"/>
        <v>152.99</v>
      </c>
      <c r="C114" s="156">
        <f t="shared" si="4"/>
        <v>152.99</v>
      </c>
      <c r="D114" s="156">
        <v>128.99</v>
      </c>
      <c r="E114" s="156">
        <v>24</v>
      </c>
      <c r="F114" s="156"/>
      <c r="G114" s="156">
        <f t="shared" si="6"/>
        <v>0</v>
      </c>
      <c r="H114" s="156"/>
      <c r="I114" s="156"/>
      <c r="J114" s="156"/>
      <c r="K114" s="156"/>
      <c r="L114" s="156"/>
      <c r="M114" s="161"/>
    </row>
    <row r="115" s="150" customFormat="1" ht="18" customHeight="1" spans="1:13">
      <c r="A115" s="158" t="s">
        <v>240</v>
      </c>
      <c r="B115" s="156">
        <f t="shared" si="5"/>
        <v>78.73</v>
      </c>
      <c r="C115" s="156">
        <f t="shared" si="4"/>
        <v>78.73</v>
      </c>
      <c r="D115" s="156">
        <v>78.73</v>
      </c>
      <c r="E115" s="156">
        <v>0</v>
      </c>
      <c r="F115" s="156"/>
      <c r="G115" s="156">
        <f t="shared" si="6"/>
        <v>0</v>
      </c>
      <c r="H115" s="156"/>
      <c r="I115" s="156"/>
      <c r="J115" s="156"/>
      <c r="K115" s="156"/>
      <c r="L115" s="156"/>
      <c r="M115" s="161"/>
    </row>
    <row r="116" s="150" customFormat="1" ht="18" customHeight="1" spans="1:13">
      <c r="A116" s="158" t="s">
        <v>241</v>
      </c>
      <c r="B116" s="156">
        <f t="shared" si="5"/>
        <v>80.49</v>
      </c>
      <c r="C116" s="156">
        <f t="shared" si="4"/>
        <v>80.49</v>
      </c>
      <c r="D116" s="156">
        <v>74.49</v>
      </c>
      <c r="E116" s="156">
        <v>6</v>
      </c>
      <c r="F116" s="156"/>
      <c r="G116" s="156">
        <f t="shared" si="6"/>
        <v>0</v>
      </c>
      <c r="H116" s="156"/>
      <c r="I116" s="156"/>
      <c r="J116" s="156"/>
      <c r="K116" s="156"/>
      <c r="L116" s="156"/>
      <c r="M116" s="161"/>
    </row>
    <row r="117" s="150" customFormat="1" ht="18" customHeight="1" spans="1:13">
      <c r="A117" s="158" t="s">
        <v>242</v>
      </c>
      <c r="B117" s="156">
        <f t="shared" si="5"/>
        <v>299.17</v>
      </c>
      <c r="C117" s="156">
        <f t="shared" si="4"/>
        <v>299.17</v>
      </c>
      <c r="D117" s="156">
        <v>275.17</v>
      </c>
      <c r="E117" s="156">
        <v>24</v>
      </c>
      <c r="F117" s="156"/>
      <c r="G117" s="156">
        <f t="shared" si="6"/>
        <v>0</v>
      </c>
      <c r="H117" s="156"/>
      <c r="I117" s="156"/>
      <c r="J117" s="156"/>
      <c r="K117" s="156"/>
      <c r="L117" s="156"/>
      <c r="M117" s="161"/>
    </row>
    <row r="118" s="150" customFormat="1" ht="18" customHeight="1" spans="1:13">
      <c r="A118" s="158" t="s">
        <v>243</v>
      </c>
      <c r="B118" s="156">
        <f t="shared" si="5"/>
        <v>16.86</v>
      </c>
      <c r="C118" s="156">
        <f t="shared" si="4"/>
        <v>16.86</v>
      </c>
      <c r="D118" s="156">
        <v>16.86</v>
      </c>
      <c r="E118" s="156">
        <v>0</v>
      </c>
      <c r="F118" s="156"/>
      <c r="G118" s="156">
        <f t="shared" si="6"/>
        <v>0</v>
      </c>
      <c r="H118" s="156"/>
      <c r="I118" s="156"/>
      <c r="J118" s="156"/>
      <c r="K118" s="156"/>
      <c r="L118" s="156"/>
      <c r="M118" s="161"/>
    </row>
    <row r="119" s="150" customFormat="1" ht="18" customHeight="1" spans="1:13">
      <c r="A119" s="158" t="s">
        <v>244</v>
      </c>
      <c r="B119" s="156">
        <f t="shared" si="5"/>
        <v>42.53</v>
      </c>
      <c r="C119" s="156">
        <f t="shared" si="4"/>
        <v>42.53</v>
      </c>
      <c r="D119" s="156">
        <v>42.53</v>
      </c>
      <c r="E119" s="156">
        <v>0</v>
      </c>
      <c r="F119" s="156"/>
      <c r="G119" s="156">
        <f t="shared" si="6"/>
        <v>0</v>
      </c>
      <c r="H119" s="156"/>
      <c r="I119" s="156"/>
      <c r="J119" s="156"/>
      <c r="K119" s="156"/>
      <c r="L119" s="156"/>
      <c r="M119" s="161"/>
    </row>
    <row r="120" s="150" customFormat="1" ht="18" customHeight="1" spans="1:13">
      <c r="A120" s="158" t="s">
        <v>245</v>
      </c>
      <c r="B120" s="156">
        <f t="shared" si="5"/>
        <v>386.93</v>
      </c>
      <c r="C120" s="156">
        <f t="shared" si="4"/>
        <v>136.93</v>
      </c>
      <c r="D120" s="156">
        <v>126.13</v>
      </c>
      <c r="E120" s="156">
        <v>10.8</v>
      </c>
      <c r="F120" s="156"/>
      <c r="G120" s="156">
        <f t="shared" si="6"/>
        <v>250</v>
      </c>
      <c r="H120" s="156"/>
      <c r="I120" s="156">
        <v>250</v>
      </c>
      <c r="J120" s="156"/>
      <c r="K120" s="156"/>
      <c r="L120" s="156"/>
      <c r="M120" s="161"/>
    </row>
    <row r="121" s="150" customFormat="1" ht="18" customHeight="1" spans="1:13">
      <c r="A121" s="158" t="s">
        <v>246</v>
      </c>
      <c r="B121" s="156">
        <f t="shared" si="5"/>
        <v>315.03</v>
      </c>
      <c r="C121" s="156">
        <f t="shared" si="4"/>
        <v>65.03</v>
      </c>
      <c r="D121" s="156">
        <v>65.03</v>
      </c>
      <c r="E121" s="156">
        <v>0</v>
      </c>
      <c r="F121" s="156"/>
      <c r="G121" s="156">
        <f t="shared" si="6"/>
        <v>250</v>
      </c>
      <c r="H121" s="156"/>
      <c r="I121" s="156"/>
      <c r="J121" s="156"/>
      <c r="K121" s="156">
        <v>250</v>
      </c>
      <c r="L121" s="156"/>
      <c r="M121" s="161"/>
    </row>
    <row r="122" s="150" customFormat="1" ht="18" customHeight="1" spans="1:13">
      <c r="A122" s="158" t="s">
        <v>247</v>
      </c>
      <c r="B122" s="156">
        <f t="shared" si="5"/>
        <v>8.85</v>
      </c>
      <c r="C122" s="156">
        <f t="shared" si="4"/>
        <v>8.85</v>
      </c>
      <c r="D122" s="156">
        <v>8.85</v>
      </c>
      <c r="E122" s="156">
        <v>0</v>
      </c>
      <c r="F122" s="156"/>
      <c r="G122" s="156">
        <f t="shared" si="6"/>
        <v>0</v>
      </c>
      <c r="H122" s="156"/>
      <c r="I122" s="156"/>
      <c r="J122" s="156"/>
      <c r="K122" s="156"/>
      <c r="L122" s="156"/>
      <c r="M122" s="161"/>
    </row>
    <row r="123" s="150" customFormat="1" ht="18" customHeight="1" spans="1:13">
      <c r="A123" s="158" t="s">
        <v>248</v>
      </c>
      <c r="B123" s="156">
        <f t="shared" si="5"/>
        <v>43.85</v>
      </c>
      <c r="C123" s="156">
        <f t="shared" si="4"/>
        <v>43.85</v>
      </c>
      <c r="D123" s="156">
        <v>43.85</v>
      </c>
      <c r="E123" s="156">
        <v>0</v>
      </c>
      <c r="F123" s="156"/>
      <c r="G123" s="156">
        <f t="shared" si="6"/>
        <v>0</v>
      </c>
      <c r="H123" s="156"/>
      <c r="I123" s="156"/>
      <c r="J123" s="156"/>
      <c r="K123" s="156"/>
      <c r="L123" s="156"/>
      <c r="M123" s="161"/>
    </row>
    <row r="124" s="150" customFormat="1" ht="18" customHeight="1" spans="1:13">
      <c r="A124" s="158" t="s">
        <v>249</v>
      </c>
      <c r="B124" s="156">
        <f t="shared" si="5"/>
        <v>7.77</v>
      </c>
      <c r="C124" s="156">
        <f t="shared" si="4"/>
        <v>7.77</v>
      </c>
      <c r="D124" s="156">
        <v>7.77</v>
      </c>
      <c r="E124" s="156">
        <v>0</v>
      </c>
      <c r="F124" s="156"/>
      <c r="G124" s="156">
        <f t="shared" si="6"/>
        <v>0</v>
      </c>
      <c r="H124" s="156"/>
      <c r="I124" s="156"/>
      <c r="J124" s="156"/>
      <c r="K124" s="156"/>
      <c r="L124" s="156"/>
      <c r="M124" s="161"/>
    </row>
    <row r="125" s="150" customFormat="1" ht="18" customHeight="1" spans="1:13">
      <c r="A125" s="158" t="s">
        <v>250</v>
      </c>
      <c r="B125" s="156">
        <f t="shared" si="5"/>
        <v>11.27</v>
      </c>
      <c r="C125" s="156">
        <f t="shared" si="4"/>
        <v>11.27</v>
      </c>
      <c r="D125" s="156">
        <v>11.27</v>
      </c>
      <c r="E125" s="156">
        <v>0</v>
      </c>
      <c r="F125" s="156"/>
      <c r="G125" s="156">
        <f t="shared" si="6"/>
        <v>0</v>
      </c>
      <c r="H125" s="156"/>
      <c r="I125" s="156"/>
      <c r="J125" s="156"/>
      <c r="K125" s="156"/>
      <c r="L125" s="156"/>
      <c r="M125" s="161"/>
    </row>
    <row r="126" s="150" customFormat="1" ht="18" customHeight="1" spans="1:13">
      <c r="A126" s="158" t="s">
        <v>251</v>
      </c>
      <c r="B126" s="156">
        <f t="shared" si="5"/>
        <v>58.82</v>
      </c>
      <c r="C126" s="156">
        <f t="shared" si="4"/>
        <v>58.82</v>
      </c>
      <c r="D126" s="156">
        <v>58.82</v>
      </c>
      <c r="E126" s="156">
        <v>0</v>
      </c>
      <c r="F126" s="156"/>
      <c r="G126" s="156">
        <f t="shared" si="6"/>
        <v>0</v>
      </c>
      <c r="H126" s="156"/>
      <c r="I126" s="156"/>
      <c r="J126" s="156"/>
      <c r="K126" s="156"/>
      <c r="L126" s="156"/>
      <c r="M126" s="161"/>
    </row>
    <row r="127" s="150" customFormat="1" ht="18" customHeight="1" spans="1:13">
      <c r="A127" s="158" t="s">
        <v>252</v>
      </c>
      <c r="B127" s="156">
        <f t="shared" si="5"/>
        <v>34.36</v>
      </c>
      <c r="C127" s="156">
        <f t="shared" si="4"/>
        <v>34.36</v>
      </c>
      <c r="D127" s="156">
        <v>34.36</v>
      </c>
      <c r="E127" s="156">
        <v>0</v>
      </c>
      <c r="F127" s="156"/>
      <c r="G127" s="156">
        <f t="shared" si="6"/>
        <v>0</v>
      </c>
      <c r="H127" s="156"/>
      <c r="I127" s="156"/>
      <c r="J127" s="156"/>
      <c r="K127" s="156"/>
      <c r="L127" s="156"/>
      <c r="M127" s="161"/>
    </row>
    <row r="128" s="150" customFormat="1" ht="18" customHeight="1" spans="1:13">
      <c r="A128" s="158" t="s">
        <v>253</v>
      </c>
      <c r="B128" s="156">
        <f t="shared" si="5"/>
        <v>213.32</v>
      </c>
      <c r="C128" s="156">
        <f t="shared" si="4"/>
        <v>153.32</v>
      </c>
      <c r="D128" s="156">
        <v>140.12</v>
      </c>
      <c r="E128" s="156">
        <v>13.2</v>
      </c>
      <c r="F128" s="156"/>
      <c r="G128" s="156">
        <f t="shared" si="6"/>
        <v>60</v>
      </c>
      <c r="H128" s="156"/>
      <c r="I128" s="156">
        <v>60</v>
      </c>
      <c r="J128" s="156"/>
      <c r="K128" s="156"/>
      <c r="L128" s="156"/>
      <c r="M128" s="161"/>
    </row>
    <row r="129" s="150" customFormat="1" ht="18" customHeight="1" spans="1:13">
      <c r="A129" s="158" t="s">
        <v>254</v>
      </c>
      <c r="B129" s="156">
        <f t="shared" si="5"/>
        <v>760.45</v>
      </c>
      <c r="C129" s="156">
        <f t="shared" si="4"/>
        <v>660.45</v>
      </c>
      <c r="D129" s="156">
        <v>660.45</v>
      </c>
      <c r="E129" s="156">
        <v>0</v>
      </c>
      <c r="F129" s="156"/>
      <c r="G129" s="156">
        <f t="shared" si="6"/>
        <v>100</v>
      </c>
      <c r="H129" s="156"/>
      <c r="I129" s="156">
        <v>100</v>
      </c>
      <c r="J129" s="156"/>
      <c r="K129" s="156"/>
      <c r="L129" s="156"/>
      <c r="M129" s="161"/>
    </row>
    <row r="130" s="150" customFormat="1" ht="18" customHeight="1" spans="1:13">
      <c r="A130" s="158" t="s">
        <v>255</v>
      </c>
      <c r="B130" s="156">
        <f t="shared" si="5"/>
        <v>178.18</v>
      </c>
      <c r="C130" s="156">
        <f t="shared" si="4"/>
        <v>118.18</v>
      </c>
      <c r="D130" s="156">
        <v>118.18</v>
      </c>
      <c r="E130" s="156">
        <v>0</v>
      </c>
      <c r="F130" s="156"/>
      <c r="G130" s="156">
        <f t="shared" si="6"/>
        <v>60</v>
      </c>
      <c r="H130" s="156"/>
      <c r="I130" s="156">
        <v>60</v>
      </c>
      <c r="J130" s="156"/>
      <c r="K130" s="156"/>
      <c r="L130" s="156"/>
      <c r="M130" s="161"/>
    </row>
    <row r="131" s="150" customFormat="1" ht="18" customHeight="1" spans="1:13">
      <c r="A131" s="158" t="s">
        <v>256</v>
      </c>
      <c r="B131" s="156">
        <f t="shared" si="5"/>
        <v>70.44</v>
      </c>
      <c r="C131" s="156">
        <f t="shared" si="4"/>
        <v>70.44</v>
      </c>
      <c r="D131" s="156">
        <v>70.44</v>
      </c>
      <c r="E131" s="156">
        <v>0</v>
      </c>
      <c r="F131" s="156"/>
      <c r="G131" s="156">
        <f t="shared" si="6"/>
        <v>0</v>
      </c>
      <c r="H131" s="156"/>
      <c r="I131" s="156"/>
      <c r="J131" s="156"/>
      <c r="K131" s="156"/>
      <c r="L131" s="156"/>
      <c r="M131" s="161"/>
    </row>
    <row r="132" s="150" customFormat="1" ht="18" customHeight="1" spans="1:13">
      <c r="A132" s="158" t="s">
        <v>257</v>
      </c>
      <c r="B132" s="156">
        <f t="shared" si="5"/>
        <v>27.25</v>
      </c>
      <c r="C132" s="156">
        <f t="shared" si="4"/>
        <v>27.25</v>
      </c>
      <c r="D132" s="156">
        <v>27.25</v>
      </c>
      <c r="E132" s="156">
        <v>0</v>
      </c>
      <c r="F132" s="156"/>
      <c r="G132" s="156">
        <f t="shared" si="6"/>
        <v>0</v>
      </c>
      <c r="H132" s="156"/>
      <c r="I132" s="156"/>
      <c r="J132" s="156"/>
      <c r="K132" s="156"/>
      <c r="L132" s="156"/>
      <c r="M132" s="161"/>
    </row>
    <row r="133" s="150" customFormat="1" ht="18" customHeight="1" spans="1:13">
      <c r="A133" s="158" t="s">
        <v>258</v>
      </c>
      <c r="B133" s="156">
        <f t="shared" si="5"/>
        <v>49.96</v>
      </c>
      <c r="C133" s="156">
        <f t="shared" ref="C133:C196" si="7">SUM(D133:F133)</f>
        <v>9.46</v>
      </c>
      <c r="D133" s="156">
        <v>9.46</v>
      </c>
      <c r="E133" s="156">
        <v>0</v>
      </c>
      <c r="F133" s="156"/>
      <c r="G133" s="156">
        <f t="shared" si="6"/>
        <v>40.5</v>
      </c>
      <c r="H133" s="156"/>
      <c r="I133" s="156">
        <v>20</v>
      </c>
      <c r="J133" s="156">
        <v>20.5</v>
      </c>
      <c r="K133" s="156"/>
      <c r="L133" s="156"/>
      <c r="M133" s="161"/>
    </row>
    <row r="134" s="150" customFormat="1" ht="18" customHeight="1" spans="1:13">
      <c r="A134" s="158" t="s">
        <v>259</v>
      </c>
      <c r="B134" s="156">
        <f t="shared" ref="B134:B197" si="8">SUM(C134,G134,L134)</f>
        <v>194.76</v>
      </c>
      <c r="C134" s="156">
        <f t="shared" si="7"/>
        <v>154.76</v>
      </c>
      <c r="D134" s="156">
        <v>145.16</v>
      </c>
      <c r="E134" s="156">
        <v>9.6</v>
      </c>
      <c r="F134" s="156"/>
      <c r="G134" s="156">
        <f t="shared" ref="G134:G197" si="9">SUBTOTAL(9,H134:K134)</f>
        <v>40</v>
      </c>
      <c r="H134" s="156"/>
      <c r="I134" s="156">
        <v>40</v>
      </c>
      <c r="J134" s="156"/>
      <c r="K134" s="156"/>
      <c r="L134" s="156"/>
      <c r="M134" s="161"/>
    </row>
    <row r="135" s="150" customFormat="1" ht="18" customHeight="1" spans="1:13">
      <c r="A135" s="158" t="s">
        <v>260</v>
      </c>
      <c r="B135" s="156">
        <f t="shared" si="8"/>
        <v>147.44</v>
      </c>
      <c r="C135" s="156">
        <f t="shared" si="7"/>
        <v>67.44</v>
      </c>
      <c r="D135" s="156">
        <v>67.44</v>
      </c>
      <c r="E135" s="156">
        <v>0</v>
      </c>
      <c r="F135" s="156"/>
      <c r="G135" s="156">
        <f t="shared" si="9"/>
        <v>80</v>
      </c>
      <c r="H135" s="156"/>
      <c r="I135" s="156">
        <v>80</v>
      </c>
      <c r="J135" s="156"/>
      <c r="K135" s="156"/>
      <c r="L135" s="156"/>
      <c r="M135" s="161"/>
    </row>
    <row r="136" s="150" customFormat="1" ht="18" customHeight="1" spans="1:13">
      <c r="A136" s="158" t="s">
        <v>261</v>
      </c>
      <c r="B136" s="156">
        <f t="shared" si="8"/>
        <v>18.85</v>
      </c>
      <c r="C136" s="156">
        <f t="shared" si="7"/>
        <v>18.85</v>
      </c>
      <c r="D136" s="156">
        <v>18.85</v>
      </c>
      <c r="E136" s="156">
        <v>0</v>
      </c>
      <c r="F136" s="156"/>
      <c r="G136" s="156">
        <f t="shared" si="9"/>
        <v>0</v>
      </c>
      <c r="H136" s="156"/>
      <c r="I136" s="156"/>
      <c r="J136" s="156"/>
      <c r="K136" s="156"/>
      <c r="L136" s="156"/>
      <c r="M136" s="161"/>
    </row>
    <row r="137" s="150" customFormat="1" ht="18" customHeight="1" spans="1:13">
      <c r="A137" s="158" t="s">
        <v>262</v>
      </c>
      <c r="B137" s="156">
        <f t="shared" si="8"/>
        <v>891.38</v>
      </c>
      <c r="C137" s="156">
        <f t="shared" si="7"/>
        <v>591.38</v>
      </c>
      <c r="D137" s="156">
        <v>531.38</v>
      </c>
      <c r="E137" s="156">
        <v>60</v>
      </c>
      <c r="F137" s="156"/>
      <c r="G137" s="156">
        <f t="shared" si="9"/>
        <v>300</v>
      </c>
      <c r="H137" s="156">
        <v>200</v>
      </c>
      <c r="I137" s="156">
        <v>100</v>
      </c>
      <c r="J137" s="156"/>
      <c r="K137" s="156"/>
      <c r="L137" s="156"/>
      <c r="M137" s="161"/>
    </row>
    <row r="138" s="150" customFormat="1" ht="18" customHeight="1" spans="1:13">
      <c r="A138" s="158" t="s">
        <v>263</v>
      </c>
      <c r="B138" s="156">
        <f t="shared" si="8"/>
        <v>54.15</v>
      </c>
      <c r="C138" s="156">
        <f t="shared" si="7"/>
        <v>54.15</v>
      </c>
      <c r="D138" s="156">
        <v>54.15</v>
      </c>
      <c r="E138" s="156">
        <v>0</v>
      </c>
      <c r="F138" s="156"/>
      <c r="G138" s="156">
        <f t="shared" si="9"/>
        <v>0</v>
      </c>
      <c r="H138" s="156"/>
      <c r="I138" s="156"/>
      <c r="J138" s="156"/>
      <c r="K138" s="156"/>
      <c r="L138" s="156"/>
      <c r="M138" s="161"/>
    </row>
    <row r="139" s="150" customFormat="1" ht="18" customHeight="1" spans="1:13">
      <c r="A139" s="158" t="s">
        <v>264</v>
      </c>
      <c r="B139" s="156">
        <f t="shared" si="8"/>
        <v>45.99</v>
      </c>
      <c r="C139" s="156">
        <f t="shared" si="7"/>
        <v>35.99</v>
      </c>
      <c r="D139" s="156">
        <v>35.99</v>
      </c>
      <c r="E139" s="156">
        <v>0</v>
      </c>
      <c r="F139" s="156"/>
      <c r="G139" s="156">
        <f t="shared" si="9"/>
        <v>10</v>
      </c>
      <c r="H139" s="156">
        <v>10</v>
      </c>
      <c r="I139" s="156"/>
      <c r="J139" s="156"/>
      <c r="K139" s="156"/>
      <c r="L139" s="156"/>
      <c r="M139" s="161"/>
    </row>
    <row r="140" s="150" customFormat="1" ht="18" customHeight="1" spans="1:13">
      <c r="A140" s="158" t="s">
        <v>265</v>
      </c>
      <c r="B140" s="156">
        <f t="shared" si="8"/>
        <v>204.87</v>
      </c>
      <c r="C140" s="156">
        <f t="shared" si="7"/>
        <v>204.87</v>
      </c>
      <c r="D140" s="156">
        <v>182.87</v>
      </c>
      <c r="E140" s="156">
        <v>22</v>
      </c>
      <c r="F140" s="156"/>
      <c r="G140" s="156">
        <f t="shared" si="9"/>
        <v>0</v>
      </c>
      <c r="H140" s="156"/>
      <c r="I140" s="156"/>
      <c r="J140" s="156"/>
      <c r="K140" s="156"/>
      <c r="L140" s="156"/>
      <c r="M140" s="161"/>
    </row>
    <row r="141" s="150" customFormat="1" ht="18" customHeight="1" spans="1:13">
      <c r="A141" s="158" t="s">
        <v>266</v>
      </c>
      <c r="B141" s="156">
        <f t="shared" si="8"/>
        <v>37.82</v>
      </c>
      <c r="C141" s="156">
        <f t="shared" si="7"/>
        <v>37.82</v>
      </c>
      <c r="D141" s="156">
        <v>35.42</v>
      </c>
      <c r="E141" s="156">
        <v>2.4</v>
      </c>
      <c r="F141" s="156"/>
      <c r="G141" s="156">
        <f t="shared" si="9"/>
        <v>0</v>
      </c>
      <c r="H141" s="156"/>
      <c r="I141" s="156"/>
      <c r="J141" s="156"/>
      <c r="K141" s="156"/>
      <c r="L141" s="156"/>
      <c r="M141" s="161"/>
    </row>
    <row r="142" s="150" customFormat="1" ht="18" customHeight="1" spans="1:13">
      <c r="A142" s="158" t="s">
        <v>267</v>
      </c>
      <c r="B142" s="156">
        <f t="shared" si="8"/>
        <v>56.96</v>
      </c>
      <c r="C142" s="156">
        <f t="shared" si="7"/>
        <v>56.96</v>
      </c>
      <c r="D142" s="156">
        <v>52.16</v>
      </c>
      <c r="E142" s="156">
        <v>4.8</v>
      </c>
      <c r="F142" s="156"/>
      <c r="G142" s="156">
        <f t="shared" si="9"/>
        <v>0</v>
      </c>
      <c r="H142" s="156"/>
      <c r="I142" s="156"/>
      <c r="J142" s="156"/>
      <c r="K142" s="156"/>
      <c r="L142" s="156"/>
      <c r="M142" s="161"/>
    </row>
    <row r="143" s="150" customFormat="1" ht="18" customHeight="1" spans="1:13">
      <c r="A143" s="158" t="s">
        <v>268</v>
      </c>
      <c r="B143" s="156">
        <f t="shared" si="8"/>
        <v>125.14</v>
      </c>
      <c r="C143" s="156">
        <f t="shared" si="7"/>
        <v>125.14</v>
      </c>
      <c r="D143" s="156">
        <v>115.54</v>
      </c>
      <c r="E143" s="156">
        <v>9.6</v>
      </c>
      <c r="F143" s="156"/>
      <c r="G143" s="156">
        <f t="shared" si="9"/>
        <v>0</v>
      </c>
      <c r="H143" s="156"/>
      <c r="I143" s="156"/>
      <c r="J143" s="156"/>
      <c r="K143" s="156"/>
      <c r="L143" s="156"/>
      <c r="M143" s="161"/>
    </row>
    <row r="144" s="150" customFormat="1" ht="18" customHeight="1" spans="1:13">
      <c r="A144" s="158" t="s">
        <v>269</v>
      </c>
      <c r="B144" s="156">
        <f t="shared" si="8"/>
        <v>58.64</v>
      </c>
      <c r="C144" s="156">
        <f t="shared" si="7"/>
        <v>58.64</v>
      </c>
      <c r="D144" s="156">
        <v>53.84</v>
      </c>
      <c r="E144" s="156">
        <v>4.8</v>
      </c>
      <c r="F144" s="156"/>
      <c r="G144" s="156">
        <f t="shared" si="9"/>
        <v>0</v>
      </c>
      <c r="H144" s="156"/>
      <c r="I144" s="156"/>
      <c r="J144" s="156"/>
      <c r="K144" s="156"/>
      <c r="L144" s="156"/>
      <c r="M144" s="161"/>
    </row>
    <row r="145" s="150" customFormat="1" ht="18" customHeight="1" spans="1:13">
      <c r="A145" s="158" t="s">
        <v>270</v>
      </c>
      <c r="B145" s="156">
        <f t="shared" si="8"/>
        <v>211.56</v>
      </c>
      <c r="C145" s="156">
        <f t="shared" si="7"/>
        <v>211.56</v>
      </c>
      <c r="D145" s="156">
        <v>194.76</v>
      </c>
      <c r="E145" s="156">
        <v>16.8</v>
      </c>
      <c r="F145" s="156"/>
      <c r="G145" s="156">
        <f t="shared" si="9"/>
        <v>0</v>
      </c>
      <c r="H145" s="156"/>
      <c r="I145" s="156"/>
      <c r="J145" s="156"/>
      <c r="K145" s="156"/>
      <c r="L145" s="156"/>
      <c r="M145" s="161"/>
    </row>
    <row r="146" s="150" customFormat="1" ht="18" customHeight="1" spans="1:13">
      <c r="A146" s="158" t="s">
        <v>271</v>
      </c>
      <c r="B146" s="156">
        <f t="shared" si="8"/>
        <v>55.02</v>
      </c>
      <c r="C146" s="156">
        <f t="shared" si="7"/>
        <v>55.02</v>
      </c>
      <c r="D146" s="156">
        <v>55.02</v>
      </c>
      <c r="E146" s="156">
        <v>0</v>
      </c>
      <c r="F146" s="156"/>
      <c r="G146" s="156">
        <f t="shared" si="9"/>
        <v>0</v>
      </c>
      <c r="H146" s="156"/>
      <c r="I146" s="156"/>
      <c r="J146" s="156"/>
      <c r="K146" s="156"/>
      <c r="L146" s="156"/>
      <c r="M146" s="161"/>
    </row>
    <row r="147" s="150" customFormat="1" ht="18" customHeight="1" spans="1:13">
      <c r="A147" s="158" t="s">
        <v>272</v>
      </c>
      <c r="B147" s="156">
        <f t="shared" si="8"/>
        <v>152.94</v>
      </c>
      <c r="C147" s="156">
        <f t="shared" si="7"/>
        <v>152.94</v>
      </c>
      <c r="D147" s="156">
        <v>152.94</v>
      </c>
      <c r="E147" s="156">
        <v>0</v>
      </c>
      <c r="F147" s="156"/>
      <c r="G147" s="156">
        <f t="shared" si="9"/>
        <v>0</v>
      </c>
      <c r="H147" s="156"/>
      <c r="I147" s="156"/>
      <c r="J147" s="156"/>
      <c r="K147" s="156"/>
      <c r="L147" s="156"/>
      <c r="M147" s="161"/>
    </row>
    <row r="148" s="150" customFormat="1" ht="18" customHeight="1" spans="1:13">
      <c r="A148" s="158" t="s">
        <v>273</v>
      </c>
      <c r="B148" s="156">
        <f t="shared" si="8"/>
        <v>2413.92</v>
      </c>
      <c r="C148" s="156">
        <f t="shared" si="7"/>
        <v>2413.92</v>
      </c>
      <c r="D148" s="156">
        <v>2147.02</v>
      </c>
      <c r="E148" s="156">
        <v>266.9</v>
      </c>
      <c r="F148" s="156"/>
      <c r="G148" s="156">
        <f t="shared" si="9"/>
        <v>0</v>
      </c>
      <c r="H148" s="156"/>
      <c r="I148" s="156"/>
      <c r="J148" s="156"/>
      <c r="K148" s="156"/>
      <c r="L148" s="156"/>
      <c r="M148" s="161"/>
    </row>
    <row r="149" s="150" customFormat="1" ht="18" customHeight="1" spans="1:13">
      <c r="A149" s="158" t="s">
        <v>274</v>
      </c>
      <c r="B149" s="156">
        <f t="shared" si="8"/>
        <v>1897.8</v>
      </c>
      <c r="C149" s="156">
        <f t="shared" si="7"/>
        <v>1890.55</v>
      </c>
      <c r="D149" s="156">
        <v>1669.45</v>
      </c>
      <c r="E149" s="156">
        <v>221.1</v>
      </c>
      <c r="F149" s="156"/>
      <c r="G149" s="156">
        <f t="shared" si="9"/>
        <v>7.25</v>
      </c>
      <c r="H149" s="156"/>
      <c r="I149" s="156"/>
      <c r="J149" s="156">
        <v>7.25</v>
      </c>
      <c r="K149" s="156"/>
      <c r="L149" s="156"/>
      <c r="M149" s="161"/>
    </row>
    <row r="150" s="150" customFormat="1" ht="18" customHeight="1" spans="1:13">
      <c r="A150" s="158" t="s">
        <v>275</v>
      </c>
      <c r="B150" s="156">
        <f t="shared" si="8"/>
        <v>44.15</v>
      </c>
      <c r="C150" s="156">
        <f t="shared" si="7"/>
        <v>44.15</v>
      </c>
      <c r="D150" s="156">
        <v>44.15</v>
      </c>
      <c r="E150" s="156">
        <v>0</v>
      </c>
      <c r="F150" s="156"/>
      <c r="G150" s="156">
        <f t="shared" si="9"/>
        <v>0</v>
      </c>
      <c r="H150" s="156"/>
      <c r="I150" s="156"/>
      <c r="J150" s="156"/>
      <c r="K150" s="156"/>
      <c r="L150" s="156"/>
      <c r="M150" s="161"/>
    </row>
    <row r="151" s="150" customFormat="1" ht="18" customHeight="1" spans="1:13">
      <c r="A151" s="158" t="s">
        <v>276</v>
      </c>
      <c r="B151" s="156">
        <f t="shared" si="8"/>
        <v>82.96</v>
      </c>
      <c r="C151" s="156">
        <f t="shared" si="7"/>
        <v>82.96</v>
      </c>
      <c r="D151" s="156">
        <v>82.96</v>
      </c>
      <c r="E151" s="156">
        <v>0</v>
      </c>
      <c r="F151" s="156"/>
      <c r="G151" s="156">
        <f t="shared" si="9"/>
        <v>0</v>
      </c>
      <c r="H151" s="156"/>
      <c r="I151" s="156"/>
      <c r="J151" s="156"/>
      <c r="K151" s="156"/>
      <c r="L151" s="156"/>
      <c r="M151" s="161"/>
    </row>
    <row r="152" s="150" customFormat="1" ht="18" customHeight="1" spans="1:13">
      <c r="A152" s="158" t="s">
        <v>277</v>
      </c>
      <c r="B152" s="156">
        <f t="shared" si="8"/>
        <v>42.98</v>
      </c>
      <c r="C152" s="156">
        <f t="shared" si="7"/>
        <v>42.98</v>
      </c>
      <c r="D152" s="156">
        <v>42.98</v>
      </c>
      <c r="E152" s="156">
        <v>0</v>
      </c>
      <c r="F152" s="156"/>
      <c r="G152" s="156">
        <f t="shared" si="9"/>
        <v>0</v>
      </c>
      <c r="H152" s="156"/>
      <c r="I152" s="156"/>
      <c r="J152" s="156"/>
      <c r="K152" s="156"/>
      <c r="L152" s="156"/>
      <c r="M152" s="161"/>
    </row>
    <row r="153" s="150" customFormat="1" ht="18" customHeight="1" spans="1:13">
      <c r="A153" s="158" t="s">
        <v>278</v>
      </c>
      <c r="B153" s="156">
        <f t="shared" si="8"/>
        <v>67.5</v>
      </c>
      <c r="C153" s="156">
        <f t="shared" si="7"/>
        <v>67.5</v>
      </c>
      <c r="D153" s="156">
        <v>67.5</v>
      </c>
      <c r="E153" s="156">
        <v>0</v>
      </c>
      <c r="F153" s="156"/>
      <c r="G153" s="156">
        <f t="shared" si="9"/>
        <v>0</v>
      </c>
      <c r="H153" s="156"/>
      <c r="I153" s="156"/>
      <c r="J153" s="156"/>
      <c r="K153" s="156"/>
      <c r="L153" s="156"/>
      <c r="M153" s="161"/>
    </row>
    <row r="154" s="150" customFormat="1" ht="18" customHeight="1" spans="1:13">
      <c r="A154" s="158" t="s">
        <v>279</v>
      </c>
      <c r="B154" s="156">
        <f t="shared" si="8"/>
        <v>1438.48</v>
      </c>
      <c r="C154" s="156">
        <f t="shared" si="7"/>
        <v>1438.48</v>
      </c>
      <c r="D154" s="156">
        <v>1221.77</v>
      </c>
      <c r="E154" s="156">
        <v>216.71</v>
      </c>
      <c r="F154" s="156"/>
      <c r="G154" s="156">
        <f t="shared" si="9"/>
        <v>0</v>
      </c>
      <c r="H154" s="156"/>
      <c r="I154" s="156"/>
      <c r="J154" s="156"/>
      <c r="K154" s="156"/>
      <c r="L154" s="156"/>
      <c r="M154" s="161"/>
    </row>
    <row r="155" s="150" customFormat="1" ht="18" customHeight="1" spans="1:13">
      <c r="A155" s="158" t="s">
        <v>280</v>
      </c>
      <c r="B155" s="156">
        <f t="shared" si="8"/>
        <v>1417.02</v>
      </c>
      <c r="C155" s="156">
        <f t="shared" si="7"/>
        <v>1417.02</v>
      </c>
      <c r="D155" s="156">
        <v>1313.64</v>
      </c>
      <c r="E155" s="156">
        <v>103.38</v>
      </c>
      <c r="F155" s="156"/>
      <c r="G155" s="156">
        <f t="shared" si="9"/>
        <v>0</v>
      </c>
      <c r="H155" s="156"/>
      <c r="I155" s="156"/>
      <c r="J155" s="156"/>
      <c r="K155" s="156"/>
      <c r="L155" s="156"/>
      <c r="M155" s="161"/>
    </row>
    <row r="156" s="150" customFormat="1" ht="18" customHeight="1" spans="1:13">
      <c r="A156" s="158" t="s">
        <v>281</v>
      </c>
      <c r="B156" s="156">
        <f t="shared" si="8"/>
        <v>4171.24</v>
      </c>
      <c r="C156" s="156">
        <f t="shared" si="7"/>
        <v>4171.24</v>
      </c>
      <c r="D156" s="156">
        <v>3727.51</v>
      </c>
      <c r="E156" s="156">
        <v>443.73</v>
      </c>
      <c r="F156" s="156"/>
      <c r="G156" s="156">
        <f t="shared" si="9"/>
        <v>0</v>
      </c>
      <c r="H156" s="156"/>
      <c r="I156" s="156"/>
      <c r="J156" s="156"/>
      <c r="K156" s="156"/>
      <c r="L156" s="156"/>
      <c r="M156" s="161"/>
    </row>
    <row r="157" s="150" customFormat="1" ht="18" customHeight="1" spans="1:13">
      <c r="A157" s="158" t="s">
        <v>282</v>
      </c>
      <c r="B157" s="156">
        <f t="shared" si="8"/>
        <v>1873.53</v>
      </c>
      <c r="C157" s="156">
        <f t="shared" si="7"/>
        <v>1873.53</v>
      </c>
      <c r="D157" s="156">
        <v>1679.4</v>
      </c>
      <c r="E157" s="156">
        <v>194.13</v>
      </c>
      <c r="F157" s="156"/>
      <c r="G157" s="156">
        <f t="shared" si="9"/>
        <v>0</v>
      </c>
      <c r="H157" s="156"/>
      <c r="I157" s="156"/>
      <c r="J157" s="156"/>
      <c r="K157" s="156"/>
      <c r="L157" s="156"/>
      <c r="M157" s="161"/>
    </row>
    <row r="158" s="150" customFormat="1" ht="18" customHeight="1" spans="1:13">
      <c r="A158" s="158" t="s">
        <v>283</v>
      </c>
      <c r="B158" s="156">
        <f t="shared" si="8"/>
        <v>2929.7</v>
      </c>
      <c r="C158" s="156">
        <f t="shared" si="7"/>
        <v>2929.7</v>
      </c>
      <c r="D158" s="156">
        <v>2545.89</v>
      </c>
      <c r="E158" s="156">
        <v>383.81</v>
      </c>
      <c r="F158" s="156"/>
      <c r="G158" s="156">
        <f t="shared" si="9"/>
        <v>0</v>
      </c>
      <c r="H158" s="156"/>
      <c r="I158" s="156"/>
      <c r="J158" s="156"/>
      <c r="K158" s="156"/>
      <c r="L158" s="156"/>
      <c r="M158" s="161"/>
    </row>
    <row r="159" s="150" customFormat="1" ht="18" customHeight="1" spans="1:13">
      <c r="A159" s="158" t="s">
        <v>284</v>
      </c>
      <c r="B159" s="156">
        <f t="shared" si="8"/>
        <v>1838.13</v>
      </c>
      <c r="C159" s="156">
        <f t="shared" si="7"/>
        <v>1838.13</v>
      </c>
      <c r="D159" s="156">
        <v>1628.34</v>
      </c>
      <c r="E159" s="156">
        <v>209.79</v>
      </c>
      <c r="F159" s="156"/>
      <c r="G159" s="156">
        <f t="shared" si="9"/>
        <v>0</v>
      </c>
      <c r="H159" s="156"/>
      <c r="I159" s="156"/>
      <c r="J159" s="156"/>
      <c r="K159" s="156"/>
      <c r="L159" s="156"/>
      <c r="M159" s="161"/>
    </row>
    <row r="160" s="150" customFormat="1" ht="18" customHeight="1" spans="1:13">
      <c r="A160" s="158" t="s">
        <v>285</v>
      </c>
      <c r="B160" s="156">
        <f t="shared" si="8"/>
        <v>3741.34</v>
      </c>
      <c r="C160" s="156">
        <f t="shared" si="7"/>
        <v>3741.34</v>
      </c>
      <c r="D160" s="156">
        <v>3336.72</v>
      </c>
      <c r="E160" s="156">
        <v>404.62</v>
      </c>
      <c r="F160" s="156"/>
      <c r="G160" s="156">
        <f t="shared" si="9"/>
        <v>0</v>
      </c>
      <c r="H160" s="156"/>
      <c r="I160" s="156"/>
      <c r="J160" s="156"/>
      <c r="K160" s="156"/>
      <c r="L160" s="156"/>
      <c r="M160" s="161"/>
    </row>
    <row r="161" s="150" customFormat="1" ht="18" customHeight="1" spans="1:13">
      <c r="A161" s="158" t="s">
        <v>286</v>
      </c>
      <c r="B161" s="156">
        <f t="shared" si="8"/>
        <v>2185.43</v>
      </c>
      <c r="C161" s="156">
        <f t="shared" si="7"/>
        <v>2185.43</v>
      </c>
      <c r="D161" s="156">
        <v>2003.18</v>
      </c>
      <c r="E161" s="156">
        <v>182.25</v>
      </c>
      <c r="F161" s="156"/>
      <c r="G161" s="156">
        <f t="shared" si="9"/>
        <v>0</v>
      </c>
      <c r="H161" s="156"/>
      <c r="I161" s="156"/>
      <c r="J161" s="156"/>
      <c r="K161" s="156"/>
      <c r="L161" s="156"/>
      <c r="M161" s="161"/>
    </row>
    <row r="162" s="150" customFormat="1" ht="18" customHeight="1" spans="1:13">
      <c r="A162" s="158" t="s">
        <v>287</v>
      </c>
      <c r="B162" s="156">
        <f t="shared" si="8"/>
        <v>5327.68</v>
      </c>
      <c r="C162" s="156">
        <f t="shared" si="7"/>
        <v>5327.68</v>
      </c>
      <c r="D162" s="156">
        <v>4880.14</v>
      </c>
      <c r="E162" s="156">
        <v>447.54</v>
      </c>
      <c r="F162" s="156"/>
      <c r="G162" s="156">
        <f t="shared" si="9"/>
        <v>0</v>
      </c>
      <c r="H162" s="156"/>
      <c r="I162" s="156"/>
      <c r="J162" s="156"/>
      <c r="K162" s="156"/>
      <c r="L162" s="156"/>
      <c r="M162" s="161"/>
    </row>
    <row r="163" s="150" customFormat="1" ht="18" customHeight="1" spans="1:13">
      <c r="A163" s="158" t="s">
        <v>288</v>
      </c>
      <c r="B163" s="156">
        <f t="shared" si="8"/>
        <v>2810.98</v>
      </c>
      <c r="C163" s="156">
        <f t="shared" si="7"/>
        <v>2810.98</v>
      </c>
      <c r="D163" s="156">
        <v>2582.95</v>
      </c>
      <c r="E163" s="156">
        <v>228.03</v>
      </c>
      <c r="F163" s="156"/>
      <c r="G163" s="156">
        <f t="shared" si="9"/>
        <v>0</v>
      </c>
      <c r="H163" s="156"/>
      <c r="I163" s="156"/>
      <c r="J163" s="156"/>
      <c r="K163" s="156"/>
      <c r="L163" s="156"/>
      <c r="M163" s="161"/>
    </row>
    <row r="164" s="150" customFormat="1" ht="18" customHeight="1" spans="1:13">
      <c r="A164" s="158" t="s">
        <v>289</v>
      </c>
      <c r="B164" s="156">
        <f t="shared" si="8"/>
        <v>4885.09</v>
      </c>
      <c r="C164" s="156">
        <f t="shared" si="7"/>
        <v>4885.09</v>
      </c>
      <c r="D164" s="156">
        <v>4465.87</v>
      </c>
      <c r="E164" s="156">
        <v>419.22</v>
      </c>
      <c r="F164" s="156"/>
      <c r="G164" s="156">
        <f t="shared" si="9"/>
        <v>0</v>
      </c>
      <c r="H164" s="156"/>
      <c r="I164" s="156"/>
      <c r="J164" s="156"/>
      <c r="K164" s="156"/>
      <c r="L164" s="156"/>
      <c r="M164" s="161"/>
    </row>
    <row r="165" s="150" customFormat="1" ht="18" customHeight="1" spans="1:13">
      <c r="A165" s="158" t="s">
        <v>290</v>
      </c>
      <c r="B165" s="156">
        <f t="shared" si="8"/>
        <v>2644.71</v>
      </c>
      <c r="C165" s="156">
        <f t="shared" si="7"/>
        <v>2644.71</v>
      </c>
      <c r="D165" s="156">
        <v>2500.5</v>
      </c>
      <c r="E165" s="156">
        <v>144.21</v>
      </c>
      <c r="F165" s="156"/>
      <c r="G165" s="156">
        <f t="shared" si="9"/>
        <v>0</v>
      </c>
      <c r="H165" s="156"/>
      <c r="I165" s="156"/>
      <c r="J165" s="156"/>
      <c r="K165" s="156"/>
      <c r="L165" s="156"/>
      <c r="M165" s="161"/>
    </row>
    <row r="166" s="150" customFormat="1" ht="18" customHeight="1" spans="1:13">
      <c r="A166" s="158" t="s">
        <v>291</v>
      </c>
      <c r="B166" s="156">
        <f t="shared" si="8"/>
        <v>4510.05</v>
      </c>
      <c r="C166" s="156">
        <f t="shared" si="7"/>
        <v>4510.05</v>
      </c>
      <c r="D166" s="156">
        <v>4203.26</v>
      </c>
      <c r="E166" s="156">
        <v>306.79</v>
      </c>
      <c r="F166" s="156"/>
      <c r="G166" s="156">
        <f t="shared" si="9"/>
        <v>0</v>
      </c>
      <c r="H166" s="156"/>
      <c r="I166" s="156"/>
      <c r="J166" s="156"/>
      <c r="K166" s="156"/>
      <c r="L166" s="156"/>
      <c r="M166" s="161"/>
    </row>
    <row r="167" s="150" customFormat="1" ht="18" customHeight="1" spans="1:13">
      <c r="A167" s="158" t="s">
        <v>292</v>
      </c>
      <c r="B167" s="156">
        <f t="shared" si="8"/>
        <v>4089.57</v>
      </c>
      <c r="C167" s="156">
        <f t="shared" si="7"/>
        <v>4080.69</v>
      </c>
      <c r="D167" s="156">
        <v>3812.87</v>
      </c>
      <c r="E167" s="156">
        <v>267.82</v>
      </c>
      <c r="F167" s="156"/>
      <c r="G167" s="156">
        <f t="shared" si="9"/>
        <v>8.88</v>
      </c>
      <c r="H167" s="156"/>
      <c r="I167" s="156"/>
      <c r="J167" s="156">
        <v>8.88</v>
      </c>
      <c r="K167" s="156"/>
      <c r="L167" s="156"/>
      <c r="M167" s="161"/>
    </row>
    <row r="168" s="150" customFormat="1" ht="18" customHeight="1" spans="1:13">
      <c r="A168" s="158" t="s">
        <v>293</v>
      </c>
      <c r="B168" s="156">
        <f t="shared" si="8"/>
        <v>4604.85</v>
      </c>
      <c r="C168" s="156">
        <f t="shared" si="7"/>
        <v>4601.05</v>
      </c>
      <c r="D168" s="156">
        <v>4169.73</v>
      </c>
      <c r="E168" s="156">
        <v>431.32</v>
      </c>
      <c r="F168" s="156"/>
      <c r="G168" s="156">
        <f t="shared" si="9"/>
        <v>3.8</v>
      </c>
      <c r="H168" s="156"/>
      <c r="I168" s="156"/>
      <c r="J168" s="156">
        <v>3.8</v>
      </c>
      <c r="K168" s="156"/>
      <c r="L168" s="156"/>
      <c r="M168" s="161"/>
    </row>
    <row r="169" s="150" customFormat="1" ht="18" customHeight="1" spans="1:13">
      <c r="A169" s="158" t="s">
        <v>294</v>
      </c>
      <c r="B169" s="156">
        <f t="shared" si="8"/>
        <v>2746.36</v>
      </c>
      <c r="C169" s="156">
        <f t="shared" si="7"/>
        <v>2746.36</v>
      </c>
      <c r="D169" s="156">
        <v>2555.44</v>
      </c>
      <c r="E169" s="156">
        <v>190.92</v>
      </c>
      <c r="F169" s="156"/>
      <c r="G169" s="156">
        <f t="shared" si="9"/>
        <v>0</v>
      </c>
      <c r="H169" s="156"/>
      <c r="I169" s="156"/>
      <c r="J169" s="156"/>
      <c r="K169" s="156"/>
      <c r="L169" s="156"/>
      <c r="M169" s="161"/>
    </row>
    <row r="170" s="150" customFormat="1" ht="18" customHeight="1" spans="1:13">
      <c r="A170" s="158" t="s">
        <v>295</v>
      </c>
      <c r="B170" s="156">
        <f t="shared" si="8"/>
        <v>1560.19</v>
      </c>
      <c r="C170" s="156">
        <f t="shared" si="7"/>
        <v>1560.19</v>
      </c>
      <c r="D170" s="156">
        <v>1464.72</v>
      </c>
      <c r="E170" s="156">
        <v>95.47</v>
      </c>
      <c r="F170" s="156"/>
      <c r="G170" s="156">
        <f t="shared" si="9"/>
        <v>0</v>
      </c>
      <c r="H170" s="156"/>
      <c r="I170" s="156"/>
      <c r="J170" s="156"/>
      <c r="K170" s="156"/>
      <c r="L170" s="156"/>
      <c r="M170" s="161"/>
    </row>
    <row r="171" s="150" customFormat="1" ht="18" customHeight="1" spans="1:13">
      <c r="A171" s="158" t="s">
        <v>296</v>
      </c>
      <c r="B171" s="156">
        <f t="shared" si="8"/>
        <v>3653.58</v>
      </c>
      <c r="C171" s="156">
        <f t="shared" si="7"/>
        <v>3642.58</v>
      </c>
      <c r="D171" s="156">
        <v>3344.97</v>
      </c>
      <c r="E171" s="156">
        <v>297.61</v>
      </c>
      <c r="F171" s="156"/>
      <c r="G171" s="156">
        <f t="shared" si="9"/>
        <v>11</v>
      </c>
      <c r="H171" s="156"/>
      <c r="I171" s="156"/>
      <c r="J171" s="156">
        <v>11</v>
      </c>
      <c r="K171" s="156"/>
      <c r="L171" s="156"/>
      <c r="M171" s="161"/>
    </row>
    <row r="172" s="150" customFormat="1" ht="18" customHeight="1" spans="1:13">
      <c r="A172" s="158" t="s">
        <v>297</v>
      </c>
      <c r="B172" s="156">
        <f t="shared" si="8"/>
        <v>1647.34</v>
      </c>
      <c r="C172" s="156">
        <f t="shared" si="7"/>
        <v>1647.34</v>
      </c>
      <c r="D172" s="156">
        <v>1518.96</v>
      </c>
      <c r="E172" s="156">
        <v>128.38</v>
      </c>
      <c r="F172" s="156"/>
      <c r="G172" s="156">
        <f t="shared" si="9"/>
        <v>0</v>
      </c>
      <c r="H172" s="156"/>
      <c r="I172" s="156"/>
      <c r="J172" s="156"/>
      <c r="K172" s="156"/>
      <c r="L172" s="156"/>
      <c r="M172" s="161"/>
    </row>
    <row r="173" s="150" customFormat="1" ht="18" customHeight="1" spans="1:13">
      <c r="A173" s="158" t="s">
        <v>298</v>
      </c>
      <c r="B173" s="156">
        <f t="shared" si="8"/>
        <v>136.34</v>
      </c>
      <c r="C173" s="156">
        <f t="shared" si="7"/>
        <v>136.34</v>
      </c>
      <c r="D173" s="156">
        <v>103.94</v>
      </c>
      <c r="E173" s="156">
        <v>32.4</v>
      </c>
      <c r="F173" s="156"/>
      <c r="G173" s="156">
        <f t="shared" si="9"/>
        <v>0</v>
      </c>
      <c r="H173" s="156"/>
      <c r="I173" s="156"/>
      <c r="J173" s="156"/>
      <c r="K173" s="156"/>
      <c r="L173" s="156"/>
      <c r="M173" s="161"/>
    </row>
    <row r="174" s="150" customFormat="1" ht="18" customHeight="1" spans="1:13">
      <c r="A174" s="158" t="s">
        <v>299</v>
      </c>
      <c r="B174" s="156">
        <f t="shared" si="8"/>
        <v>46.8</v>
      </c>
      <c r="C174" s="156">
        <f t="shared" si="7"/>
        <v>46.8</v>
      </c>
      <c r="D174" s="156">
        <v>0</v>
      </c>
      <c r="E174" s="156">
        <v>46.8</v>
      </c>
      <c r="F174" s="156"/>
      <c r="G174" s="156">
        <f t="shared" si="9"/>
        <v>0</v>
      </c>
      <c r="H174" s="156"/>
      <c r="I174" s="156"/>
      <c r="J174" s="156"/>
      <c r="K174" s="156"/>
      <c r="L174" s="156"/>
      <c r="M174" s="161"/>
    </row>
    <row r="175" s="150" customFormat="1" ht="18" customHeight="1" spans="1:13">
      <c r="A175" s="158" t="s">
        <v>300</v>
      </c>
      <c r="B175" s="156">
        <f t="shared" si="8"/>
        <v>360.58</v>
      </c>
      <c r="C175" s="156">
        <f t="shared" si="7"/>
        <v>360.58</v>
      </c>
      <c r="D175" s="156">
        <v>360.58</v>
      </c>
      <c r="E175" s="156">
        <v>0</v>
      </c>
      <c r="F175" s="156"/>
      <c r="G175" s="156">
        <f t="shared" si="9"/>
        <v>0</v>
      </c>
      <c r="H175" s="156"/>
      <c r="I175" s="156"/>
      <c r="J175" s="156"/>
      <c r="K175" s="156"/>
      <c r="L175" s="156"/>
      <c r="M175" s="161"/>
    </row>
    <row r="176" s="150" customFormat="1" ht="18" customHeight="1" spans="1:13">
      <c r="A176" s="158" t="s">
        <v>301</v>
      </c>
      <c r="B176" s="156">
        <f t="shared" si="8"/>
        <v>283.52</v>
      </c>
      <c r="C176" s="156">
        <f t="shared" si="7"/>
        <v>283.52</v>
      </c>
      <c r="D176" s="156">
        <v>261.92</v>
      </c>
      <c r="E176" s="156">
        <v>21.6</v>
      </c>
      <c r="F176" s="156"/>
      <c r="G176" s="156">
        <f t="shared" si="9"/>
        <v>0</v>
      </c>
      <c r="H176" s="156"/>
      <c r="I176" s="156"/>
      <c r="J176" s="156"/>
      <c r="K176" s="156"/>
      <c r="L176" s="156"/>
      <c r="M176" s="161"/>
    </row>
    <row r="177" s="150" customFormat="1" ht="18" customHeight="1" spans="1:13">
      <c r="A177" s="158" t="s">
        <v>302</v>
      </c>
      <c r="B177" s="156">
        <f t="shared" si="8"/>
        <v>100.73</v>
      </c>
      <c r="C177" s="156">
        <f t="shared" si="7"/>
        <v>50.73</v>
      </c>
      <c r="D177" s="156">
        <v>50.73</v>
      </c>
      <c r="E177" s="156">
        <v>0</v>
      </c>
      <c r="F177" s="156"/>
      <c r="G177" s="156">
        <f t="shared" si="9"/>
        <v>50</v>
      </c>
      <c r="H177" s="156"/>
      <c r="I177" s="156">
        <v>50</v>
      </c>
      <c r="J177" s="156"/>
      <c r="K177" s="156"/>
      <c r="L177" s="156"/>
      <c r="M177" s="161"/>
    </row>
    <row r="178" s="150" customFormat="1" ht="18" customHeight="1" spans="1:13">
      <c r="A178" s="158" t="s">
        <v>303</v>
      </c>
      <c r="B178" s="156">
        <f t="shared" si="8"/>
        <v>188.58</v>
      </c>
      <c r="C178" s="156">
        <f t="shared" si="7"/>
        <v>188.58</v>
      </c>
      <c r="D178" s="156">
        <v>172.98</v>
      </c>
      <c r="E178" s="156">
        <v>15.6</v>
      </c>
      <c r="F178" s="156"/>
      <c r="G178" s="156">
        <f t="shared" si="9"/>
        <v>0</v>
      </c>
      <c r="H178" s="156"/>
      <c r="I178" s="156"/>
      <c r="J178" s="156"/>
      <c r="K178" s="156"/>
      <c r="L178" s="156"/>
      <c r="M178" s="161"/>
    </row>
    <row r="179" s="150" customFormat="1" ht="18" customHeight="1" spans="1:13">
      <c r="A179" s="158" t="s">
        <v>304</v>
      </c>
      <c r="B179" s="156">
        <f t="shared" si="8"/>
        <v>29.55</v>
      </c>
      <c r="C179" s="156">
        <f t="shared" si="7"/>
        <v>29.55</v>
      </c>
      <c r="D179" s="156">
        <v>29.55</v>
      </c>
      <c r="E179" s="156">
        <v>0</v>
      </c>
      <c r="F179" s="156"/>
      <c r="G179" s="156">
        <f t="shared" si="9"/>
        <v>0</v>
      </c>
      <c r="H179" s="156"/>
      <c r="I179" s="156"/>
      <c r="J179" s="156"/>
      <c r="K179" s="156"/>
      <c r="L179" s="156"/>
      <c r="M179" s="161"/>
    </row>
    <row r="180" s="150" customFormat="1" ht="18" customHeight="1" spans="1:13">
      <c r="A180" s="158" t="s">
        <v>305</v>
      </c>
      <c r="B180" s="156">
        <f t="shared" si="8"/>
        <v>93.02</v>
      </c>
      <c r="C180" s="156">
        <f t="shared" si="7"/>
        <v>93.02</v>
      </c>
      <c r="D180" s="156">
        <v>93.02</v>
      </c>
      <c r="E180" s="156">
        <v>0</v>
      </c>
      <c r="F180" s="156"/>
      <c r="G180" s="156">
        <f t="shared" si="9"/>
        <v>0</v>
      </c>
      <c r="H180" s="156"/>
      <c r="I180" s="156"/>
      <c r="J180" s="156"/>
      <c r="K180" s="156"/>
      <c r="L180" s="156"/>
      <c r="M180" s="161"/>
    </row>
    <row r="181" s="150" customFormat="1" ht="18" customHeight="1" spans="1:13">
      <c r="A181" s="158" t="s">
        <v>306</v>
      </c>
      <c r="B181" s="156">
        <f t="shared" si="8"/>
        <v>95.94</v>
      </c>
      <c r="C181" s="156">
        <f t="shared" si="7"/>
        <v>85.94</v>
      </c>
      <c r="D181" s="156">
        <v>85.94</v>
      </c>
      <c r="E181" s="156">
        <v>0</v>
      </c>
      <c r="F181" s="156"/>
      <c r="G181" s="156">
        <f t="shared" si="9"/>
        <v>10</v>
      </c>
      <c r="H181" s="156"/>
      <c r="I181" s="156">
        <v>10</v>
      </c>
      <c r="J181" s="156"/>
      <c r="K181" s="156"/>
      <c r="L181" s="156"/>
      <c r="M181" s="161"/>
    </row>
    <row r="182" s="150" customFormat="1" ht="18" customHeight="1" spans="1:13">
      <c r="A182" s="158" t="s">
        <v>307</v>
      </c>
      <c r="B182" s="156">
        <f t="shared" si="8"/>
        <v>52.04</v>
      </c>
      <c r="C182" s="156">
        <f t="shared" si="7"/>
        <v>52.04</v>
      </c>
      <c r="D182" s="156">
        <v>52.04</v>
      </c>
      <c r="E182" s="156">
        <v>0</v>
      </c>
      <c r="F182" s="156"/>
      <c r="G182" s="156">
        <f t="shared" si="9"/>
        <v>0</v>
      </c>
      <c r="H182" s="156"/>
      <c r="I182" s="156"/>
      <c r="J182" s="156"/>
      <c r="K182" s="156"/>
      <c r="L182" s="156"/>
      <c r="M182" s="161"/>
    </row>
    <row r="183" s="150" customFormat="1" ht="18" customHeight="1" spans="1:13">
      <c r="A183" s="158" t="s">
        <v>308</v>
      </c>
      <c r="B183" s="156">
        <f t="shared" si="8"/>
        <v>19.82</v>
      </c>
      <c r="C183" s="156">
        <f t="shared" si="7"/>
        <v>19.82</v>
      </c>
      <c r="D183" s="156">
        <v>19.82</v>
      </c>
      <c r="E183" s="156">
        <v>0</v>
      </c>
      <c r="F183" s="156"/>
      <c r="G183" s="156">
        <f t="shared" si="9"/>
        <v>0</v>
      </c>
      <c r="H183" s="156"/>
      <c r="I183" s="156"/>
      <c r="J183" s="156"/>
      <c r="K183" s="156"/>
      <c r="L183" s="156"/>
      <c r="M183" s="161"/>
    </row>
    <row r="184" s="150" customFormat="1" ht="18" customHeight="1" spans="1:13">
      <c r="A184" s="158" t="s">
        <v>309</v>
      </c>
      <c r="B184" s="156">
        <f t="shared" si="8"/>
        <v>35.54</v>
      </c>
      <c r="C184" s="156">
        <f t="shared" si="7"/>
        <v>35.54</v>
      </c>
      <c r="D184" s="156">
        <v>33.14</v>
      </c>
      <c r="E184" s="156">
        <v>2.4</v>
      </c>
      <c r="F184" s="156"/>
      <c r="G184" s="156">
        <f t="shared" si="9"/>
        <v>0</v>
      </c>
      <c r="H184" s="156"/>
      <c r="I184" s="156"/>
      <c r="J184" s="156"/>
      <c r="K184" s="156"/>
      <c r="L184" s="156"/>
      <c r="M184" s="161"/>
    </row>
    <row r="185" s="150" customFormat="1" ht="18" customHeight="1" spans="1:13">
      <c r="A185" s="158" t="s">
        <v>310</v>
      </c>
      <c r="B185" s="156">
        <f t="shared" si="8"/>
        <v>24.94</v>
      </c>
      <c r="C185" s="156">
        <f t="shared" si="7"/>
        <v>24.94</v>
      </c>
      <c r="D185" s="156">
        <v>24.94</v>
      </c>
      <c r="E185" s="156">
        <v>0</v>
      </c>
      <c r="F185" s="156"/>
      <c r="G185" s="156">
        <f t="shared" si="9"/>
        <v>0</v>
      </c>
      <c r="H185" s="156"/>
      <c r="I185" s="156"/>
      <c r="J185" s="156"/>
      <c r="K185" s="156"/>
      <c r="L185" s="156"/>
      <c r="M185" s="161"/>
    </row>
    <row r="186" s="150" customFormat="1" ht="18" customHeight="1" spans="1:13">
      <c r="A186" s="158" t="s">
        <v>311</v>
      </c>
      <c r="B186" s="156">
        <f t="shared" si="8"/>
        <v>384.34</v>
      </c>
      <c r="C186" s="156">
        <f t="shared" si="7"/>
        <v>384.34</v>
      </c>
      <c r="D186" s="156">
        <v>373.54</v>
      </c>
      <c r="E186" s="156">
        <v>10.8</v>
      </c>
      <c r="F186" s="156"/>
      <c r="G186" s="156">
        <f t="shared" si="9"/>
        <v>0</v>
      </c>
      <c r="H186" s="156"/>
      <c r="I186" s="156"/>
      <c r="J186" s="156"/>
      <c r="K186" s="156"/>
      <c r="L186" s="156"/>
      <c r="M186" s="161"/>
    </row>
    <row r="187" s="150" customFormat="1" ht="18" customHeight="1" spans="1:13">
      <c r="A187" s="158" t="s">
        <v>312</v>
      </c>
      <c r="B187" s="156">
        <f t="shared" si="8"/>
        <v>199.01</v>
      </c>
      <c r="C187" s="156">
        <f t="shared" si="7"/>
        <v>199.01</v>
      </c>
      <c r="D187" s="156">
        <v>199.01</v>
      </c>
      <c r="E187" s="156">
        <v>0</v>
      </c>
      <c r="F187" s="156"/>
      <c r="G187" s="156">
        <f t="shared" si="9"/>
        <v>0</v>
      </c>
      <c r="H187" s="156"/>
      <c r="I187" s="156"/>
      <c r="J187" s="156"/>
      <c r="K187" s="156"/>
      <c r="L187" s="156"/>
      <c r="M187" s="161"/>
    </row>
    <row r="188" s="150" customFormat="1" ht="18" customHeight="1" spans="1:13">
      <c r="A188" s="158" t="s">
        <v>313</v>
      </c>
      <c r="B188" s="156">
        <f t="shared" si="8"/>
        <v>48.82</v>
      </c>
      <c r="C188" s="156">
        <f t="shared" si="7"/>
        <v>48.82</v>
      </c>
      <c r="D188" s="156">
        <v>48.82</v>
      </c>
      <c r="E188" s="156">
        <v>0</v>
      </c>
      <c r="F188" s="156"/>
      <c r="G188" s="156">
        <f t="shared" si="9"/>
        <v>0</v>
      </c>
      <c r="H188" s="156"/>
      <c r="I188" s="156"/>
      <c r="J188" s="156"/>
      <c r="K188" s="156"/>
      <c r="L188" s="156"/>
      <c r="M188" s="161"/>
    </row>
    <row r="189" s="150" customFormat="1" ht="18" customHeight="1" spans="1:13">
      <c r="A189" s="158" t="s">
        <v>314</v>
      </c>
      <c r="B189" s="156">
        <f t="shared" si="8"/>
        <v>30.9</v>
      </c>
      <c r="C189" s="156">
        <f t="shared" si="7"/>
        <v>30.9</v>
      </c>
      <c r="D189" s="156">
        <v>30.9</v>
      </c>
      <c r="E189" s="156">
        <v>0</v>
      </c>
      <c r="F189" s="156"/>
      <c r="G189" s="156">
        <f t="shared" si="9"/>
        <v>0</v>
      </c>
      <c r="H189" s="156"/>
      <c r="I189" s="156"/>
      <c r="J189" s="156"/>
      <c r="K189" s="156"/>
      <c r="L189" s="156"/>
      <c r="M189" s="161"/>
    </row>
    <row r="190" s="150" customFormat="1" ht="18" customHeight="1" spans="1:13">
      <c r="A190" s="158" t="s">
        <v>315</v>
      </c>
      <c r="B190" s="156">
        <f t="shared" si="8"/>
        <v>31.66</v>
      </c>
      <c r="C190" s="156">
        <f t="shared" si="7"/>
        <v>31.66</v>
      </c>
      <c r="D190" s="156">
        <v>31.66</v>
      </c>
      <c r="E190" s="156">
        <v>0</v>
      </c>
      <c r="F190" s="156"/>
      <c r="G190" s="156">
        <f t="shared" si="9"/>
        <v>0</v>
      </c>
      <c r="H190" s="156"/>
      <c r="I190" s="156"/>
      <c r="J190" s="156"/>
      <c r="K190" s="156"/>
      <c r="L190" s="156"/>
      <c r="M190" s="161"/>
    </row>
    <row r="191" s="150" customFormat="1" ht="18" customHeight="1" spans="1:13">
      <c r="A191" s="158" t="s">
        <v>316</v>
      </c>
      <c r="B191" s="156">
        <f t="shared" si="8"/>
        <v>43.54</v>
      </c>
      <c r="C191" s="156">
        <f t="shared" si="7"/>
        <v>43.54</v>
      </c>
      <c r="D191" s="156">
        <v>43.54</v>
      </c>
      <c r="E191" s="156">
        <v>0</v>
      </c>
      <c r="F191" s="156"/>
      <c r="G191" s="156">
        <f t="shared" si="9"/>
        <v>0</v>
      </c>
      <c r="H191" s="156"/>
      <c r="I191" s="156"/>
      <c r="J191" s="156"/>
      <c r="K191" s="156"/>
      <c r="L191" s="156"/>
      <c r="M191" s="161"/>
    </row>
    <row r="192" s="150" customFormat="1" ht="18" customHeight="1" spans="1:13">
      <c r="A192" s="158" t="s">
        <v>317</v>
      </c>
      <c r="B192" s="156">
        <f t="shared" si="8"/>
        <v>11.06</v>
      </c>
      <c r="C192" s="156">
        <f t="shared" si="7"/>
        <v>9.06</v>
      </c>
      <c r="D192" s="156">
        <v>9.06</v>
      </c>
      <c r="E192" s="156">
        <v>0</v>
      </c>
      <c r="F192" s="156"/>
      <c r="G192" s="156">
        <f t="shared" si="9"/>
        <v>2</v>
      </c>
      <c r="H192" s="156"/>
      <c r="I192" s="156">
        <v>2</v>
      </c>
      <c r="J192" s="156"/>
      <c r="K192" s="156"/>
      <c r="L192" s="156"/>
      <c r="M192" s="161"/>
    </row>
    <row r="193" s="150" customFormat="1" ht="18" customHeight="1" spans="1:13">
      <c r="A193" s="158" t="s">
        <v>318</v>
      </c>
      <c r="B193" s="156">
        <f t="shared" si="8"/>
        <v>170.76</v>
      </c>
      <c r="C193" s="156">
        <f t="shared" si="7"/>
        <v>168.76</v>
      </c>
      <c r="D193" s="156">
        <v>154.36</v>
      </c>
      <c r="E193" s="156">
        <v>14.4</v>
      </c>
      <c r="F193" s="156"/>
      <c r="G193" s="156">
        <f t="shared" si="9"/>
        <v>2</v>
      </c>
      <c r="H193" s="156">
        <v>2</v>
      </c>
      <c r="I193" s="156"/>
      <c r="J193" s="156"/>
      <c r="K193" s="156"/>
      <c r="L193" s="156"/>
      <c r="M193" s="161"/>
    </row>
    <row r="194" s="150" customFormat="1" ht="18" customHeight="1" spans="1:13">
      <c r="A194" s="158" t="s">
        <v>319</v>
      </c>
      <c r="B194" s="156">
        <f t="shared" si="8"/>
        <v>106.4</v>
      </c>
      <c r="C194" s="156">
        <f t="shared" si="7"/>
        <v>71.4</v>
      </c>
      <c r="D194" s="156">
        <v>71.4</v>
      </c>
      <c r="E194" s="156">
        <v>0</v>
      </c>
      <c r="F194" s="156"/>
      <c r="G194" s="156">
        <f t="shared" si="9"/>
        <v>35</v>
      </c>
      <c r="H194" s="156"/>
      <c r="I194" s="156">
        <v>35</v>
      </c>
      <c r="J194" s="156"/>
      <c r="K194" s="156"/>
      <c r="L194" s="156"/>
      <c r="M194" s="161"/>
    </row>
    <row r="195" s="150" customFormat="1" ht="18" customHeight="1" spans="1:13">
      <c r="A195" s="158" t="s">
        <v>320</v>
      </c>
      <c r="B195" s="156">
        <f t="shared" si="8"/>
        <v>139.19</v>
      </c>
      <c r="C195" s="156">
        <f t="shared" si="7"/>
        <v>139.19</v>
      </c>
      <c r="D195" s="156">
        <v>127.19</v>
      </c>
      <c r="E195" s="156">
        <v>12</v>
      </c>
      <c r="F195" s="156"/>
      <c r="G195" s="156">
        <f t="shared" si="9"/>
        <v>0</v>
      </c>
      <c r="H195" s="156"/>
      <c r="I195" s="156"/>
      <c r="J195" s="156"/>
      <c r="K195" s="156"/>
      <c r="L195" s="156"/>
      <c r="M195" s="161"/>
    </row>
    <row r="196" s="150" customFormat="1" ht="18" customHeight="1" spans="1:13">
      <c r="A196" s="158" t="s">
        <v>321</v>
      </c>
      <c r="B196" s="156">
        <f t="shared" si="8"/>
        <v>197.08</v>
      </c>
      <c r="C196" s="156">
        <f t="shared" si="7"/>
        <v>197.08</v>
      </c>
      <c r="D196" s="156">
        <v>177.88</v>
      </c>
      <c r="E196" s="156">
        <v>19.2</v>
      </c>
      <c r="F196" s="156"/>
      <c r="G196" s="156">
        <f t="shared" si="9"/>
        <v>0</v>
      </c>
      <c r="H196" s="156"/>
      <c r="I196" s="156"/>
      <c r="J196" s="156"/>
      <c r="K196" s="156"/>
      <c r="L196" s="156"/>
      <c r="M196" s="161"/>
    </row>
    <row r="197" s="150" customFormat="1" ht="18" customHeight="1" spans="1:13">
      <c r="A197" s="158" t="s">
        <v>322</v>
      </c>
      <c r="B197" s="156">
        <f t="shared" si="8"/>
        <v>159.8</v>
      </c>
      <c r="C197" s="156">
        <f t="shared" ref="C197:C260" si="10">SUM(D197:F197)</f>
        <v>159.8</v>
      </c>
      <c r="D197" s="156">
        <v>145.4</v>
      </c>
      <c r="E197" s="156">
        <v>14.4</v>
      </c>
      <c r="F197" s="156"/>
      <c r="G197" s="156">
        <f t="shared" si="9"/>
        <v>0</v>
      </c>
      <c r="H197" s="156"/>
      <c r="I197" s="156"/>
      <c r="J197" s="156"/>
      <c r="K197" s="156"/>
      <c r="L197" s="156"/>
      <c r="M197" s="161"/>
    </row>
    <row r="198" s="150" customFormat="1" ht="18" customHeight="1" spans="1:13">
      <c r="A198" s="158" t="s">
        <v>323</v>
      </c>
      <c r="B198" s="156">
        <f t="shared" ref="B198:B261" si="11">SUM(C198,G198,L198)</f>
        <v>35.89</v>
      </c>
      <c r="C198" s="156">
        <f t="shared" si="10"/>
        <v>35.89</v>
      </c>
      <c r="D198" s="156">
        <v>35.89</v>
      </c>
      <c r="E198" s="156">
        <v>0</v>
      </c>
      <c r="F198" s="156"/>
      <c r="G198" s="156">
        <f t="shared" ref="G198:G261" si="12">SUBTOTAL(9,H198:K198)</f>
        <v>0</v>
      </c>
      <c r="H198" s="156"/>
      <c r="I198" s="156"/>
      <c r="J198" s="156"/>
      <c r="K198" s="156"/>
      <c r="L198" s="156"/>
      <c r="M198" s="161"/>
    </row>
    <row r="199" s="150" customFormat="1" ht="20.25" customHeight="1" spans="1:13">
      <c r="A199" s="158" t="s">
        <v>324</v>
      </c>
      <c r="B199" s="156">
        <f t="shared" si="11"/>
        <v>98.75</v>
      </c>
      <c r="C199" s="156">
        <f t="shared" si="10"/>
        <v>58.75</v>
      </c>
      <c r="D199" s="156">
        <v>58.75</v>
      </c>
      <c r="E199" s="156">
        <v>0</v>
      </c>
      <c r="F199" s="156"/>
      <c r="G199" s="156">
        <f t="shared" si="12"/>
        <v>40</v>
      </c>
      <c r="H199" s="156">
        <v>40</v>
      </c>
      <c r="I199" s="156"/>
      <c r="J199" s="156"/>
      <c r="K199" s="156"/>
      <c r="L199" s="156"/>
      <c r="M199" s="161"/>
    </row>
    <row r="200" s="150" customFormat="1" ht="18" customHeight="1" spans="1:13">
      <c r="A200" s="158" t="s">
        <v>325</v>
      </c>
      <c r="B200" s="156">
        <f t="shared" si="11"/>
        <v>48.58</v>
      </c>
      <c r="C200" s="156">
        <f t="shared" si="10"/>
        <v>18.58</v>
      </c>
      <c r="D200" s="156">
        <v>18.58</v>
      </c>
      <c r="E200" s="156">
        <v>0</v>
      </c>
      <c r="F200" s="156"/>
      <c r="G200" s="156">
        <f t="shared" si="12"/>
        <v>30</v>
      </c>
      <c r="H200" s="156">
        <v>30</v>
      </c>
      <c r="I200" s="156"/>
      <c r="J200" s="156"/>
      <c r="K200" s="156"/>
      <c r="L200" s="156"/>
      <c r="M200" s="161"/>
    </row>
    <row r="201" s="150" customFormat="1" ht="18" customHeight="1" spans="1:13">
      <c r="A201" s="158" t="s">
        <v>326</v>
      </c>
      <c r="B201" s="156">
        <f t="shared" si="11"/>
        <v>112.76</v>
      </c>
      <c r="C201" s="156">
        <f t="shared" si="10"/>
        <v>112.76</v>
      </c>
      <c r="D201" s="156">
        <v>112.76</v>
      </c>
      <c r="E201" s="156">
        <v>0</v>
      </c>
      <c r="F201" s="156"/>
      <c r="G201" s="156">
        <f t="shared" si="12"/>
        <v>0</v>
      </c>
      <c r="H201" s="156"/>
      <c r="I201" s="156"/>
      <c r="J201" s="156"/>
      <c r="K201" s="156"/>
      <c r="L201" s="156"/>
      <c r="M201" s="161"/>
    </row>
    <row r="202" s="150" customFormat="1" ht="18" customHeight="1" spans="1:13">
      <c r="A202" s="158" t="s">
        <v>327</v>
      </c>
      <c r="B202" s="156">
        <f t="shared" si="11"/>
        <v>29.02</v>
      </c>
      <c r="C202" s="156">
        <f t="shared" si="10"/>
        <v>29.02</v>
      </c>
      <c r="D202" s="156">
        <v>27.02</v>
      </c>
      <c r="E202" s="156">
        <v>2</v>
      </c>
      <c r="F202" s="156"/>
      <c r="G202" s="156">
        <f t="shared" si="12"/>
        <v>0</v>
      </c>
      <c r="H202" s="156"/>
      <c r="I202" s="156"/>
      <c r="J202" s="156"/>
      <c r="K202" s="156"/>
      <c r="L202" s="156"/>
      <c r="M202" s="161"/>
    </row>
    <row r="203" s="150" customFormat="1" ht="18" customHeight="1" spans="1:13">
      <c r="A203" s="158" t="s">
        <v>328</v>
      </c>
      <c r="B203" s="156">
        <f t="shared" si="11"/>
        <v>54.93</v>
      </c>
      <c r="C203" s="156">
        <f t="shared" si="10"/>
        <v>54.93</v>
      </c>
      <c r="D203" s="156">
        <v>48.93</v>
      </c>
      <c r="E203" s="156">
        <v>6</v>
      </c>
      <c r="F203" s="156"/>
      <c r="G203" s="156">
        <f t="shared" si="12"/>
        <v>0</v>
      </c>
      <c r="H203" s="156"/>
      <c r="I203" s="156"/>
      <c r="J203" s="156"/>
      <c r="K203" s="156"/>
      <c r="L203" s="156"/>
      <c r="M203" s="161"/>
    </row>
    <row r="204" s="150" customFormat="1" ht="18" customHeight="1" spans="1:13">
      <c r="A204" s="158" t="s">
        <v>329</v>
      </c>
      <c r="B204" s="156">
        <f t="shared" si="11"/>
        <v>45.78</v>
      </c>
      <c r="C204" s="156">
        <f t="shared" si="10"/>
        <v>45.78</v>
      </c>
      <c r="D204" s="156">
        <v>41.78</v>
      </c>
      <c r="E204" s="156">
        <v>4</v>
      </c>
      <c r="F204" s="156"/>
      <c r="G204" s="156">
        <f t="shared" si="12"/>
        <v>0</v>
      </c>
      <c r="H204" s="156"/>
      <c r="I204" s="156"/>
      <c r="J204" s="156"/>
      <c r="K204" s="156"/>
      <c r="L204" s="156"/>
      <c r="M204" s="161"/>
    </row>
    <row r="205" s="150" customFormat="1" ht="18" customHeight="1" spans="1:13">
      <c r="A205" s="158" t="s">
        <v>330</v>
      </c>
      <c r="B205" s="156">
        <f t="shared" si="11"/>
        <v>44.66</v>
      </c>
      <c r="C205" s="156">
        <f t="shared" si="10"/>
        <v>44.66</v>
      </c>
      <c r="D205" s="156">
        <v>40.66</v>
      </c>
      <c r="E205" s="156">
        <v>4</v>
      </c>
      <c r="F205" s="156"/>
      <c r="G205" s="156">
        <f t="shared" si="12"/>
        <v>0</v>
      </c>
      <c r="H205" s="156"/>
      <c r="I205" s="156"/>
      <c r="J205" s="156"/>
      <c r="K205" s="156"/>
      <c r="L205" s="156"/>
      <c r="M205" s="161"/>
    </row>
    <row r="206" s="150" customFormat="1" ht="18" customHeight="1" spans="1:13">
      <c r="A206" s="158" t="s">
        <v>331</v>
      </c>
      <c r="B206" s="156">
        <f t="shared" si="11"/>
        <v>29.79</v>
      </c>
      <c r="C206" s="156">
        <f t="shared" si="10"/>
        <v>29.79</v>
      </c>
      <c r="D206" s="156">
        <v>27.79</v>
      </c>
      <c r="E206" s="156">
        <v>2</v>
      </c>
      <c r="F206" s="156"/>
      <c r="G206" s="156">
        <f t="shared" si="12"/>
        <v>0</v>
      </c>
      <c r="H206" s="156"/>
      <c r="I206" s="156"/>
      <c r="J206" s="156"/>
      <c r="K206" s="156"/>
      <c r="L206" s="156"/>
      <c r="M206" s="161"/>
    </row>
    <row r="207" s="150" customFormat="1" ht="18" customHeight="1" spans="1:13">
      <c r="A207" s="158" t="s">
        <v>332</v>
      </c>
      <c r="B207" s="156">
        <f t="shared" si="11"/>
        <v>46.98</v>
      </c>
      <c r="C207" s="156">
        <f t="shared" si="10"/>
        <v>46.98</v>
      </c>
      <c r="D207" s="156">
        <v>42.98</v>
      </c>
      <c r="E207" s="156">
        <v>4</v>
      </c>
      <c r="F207" s="156"/>
      <c r="G207" s="156">
        <f t="shared" si="12"/>
        <v>0</v>
      </c>
      <c r="H207" s="156"/>
      <c r="I207" s="156"/>
      <c r="J207" s="156"/>
      <c r="K207" s="156"/>
      <c r="L207" s="156"/>
      <c r="M207" s="161"/>
    </row>
    <row r="208" s="150" customFormat="1" ht="18" customHeight="1" spans="1:13">
      <c r="A208" s="158" t="s">
        <v>333</v>
      </c>
      <c r="B208" s="156">
        <f t="shared" si="11"/>
        <v>44.57</v>
      </c>
      <c r="C208" s="156">
        <f t="shared" si="10"/>
        <v>44.57</v>
      </c>
      <c r="D208" s="156">
        <v>40.57</v>
      </c>
      <c r="E208" s="156">
        <v>4</v>
      </c>
      <c r="F208" s="156"/>
      <c r="G208" s="156">
        <f t="shared" si="12"/>
        <v>0</v>
      </c>
      <c r="H208" s="156"/>
      <c r="I208" s="156"/>
      <c r="J208" s="156"/>
      <c r="K208" s="156"/>
      <c r="L208" s="156"/>
      <c r="M208" s="161"/>
    </row>
    <row r="209" s="150" customFormat="1" ht="18" customHeight="1" spans="1:13">
      <c r="A209" s="158" t="s">
        <v>334</v>
      </c>
      <c r="B209" s="156">
        <f t="shared" si="11"/>
        <v>44.44</v>
      </c>
      <c r="C209" s="156">
        <f t="shared" si="10"/>
        <v>44.44</v>
      </c>
      <c r="D209" s="156">
        <v>40.44</v>
      </c>
      <c r="E209" s="156">
        <v>4</v>
      </c>
      <c r="F209" s="156"/>
      <c r="G209" s="156">
        <f t="shared" si="12"/>
        <v>0</v>
      </c>
      <c r="H209" s="156"/>
      <c r="I209" s="156"/>
      <c r="J209" s="156"/>
      <c r="K209" s="156"/>
      <c r="L209" s="156"/>
      <c r="M209" s="161"/>
    </row>
    <row r="210" s="150" customFormat="1" ht="18" customHeight="1" spans="1:13">
      <c r="A210" s="158" t="s">
        <v>335</v>
      </c>
      <c r="B210" s="156">
        <f t="shared" si="11"/>
        <v>54.91</v>
      </c>
      <c r="C210" s="156">
        <f t="shared" si="10"/>
        <v>54.91</v>
      </c>
      <c r="D210" s="156">
        <v>48.91</v>
      </c>
      <c r="E210" s="156">
        <v>6</v>
      </c>
      <c r="F210" s="156"/>
      <c r="G210" s="156">
        <f t="shared" si="12"/>
        <v>0</v>
      </c>
      <c r="H210" s="156"/>
      <c r="I210" s="156"/>
      <c r="J210" s="156"/>
      <c r="K210" s="156"/>
      <c r="L210" s="156"/>
      <c r="M210" s="161"/>
    </row>
    <row r="211" s="150" customFormat="1" ht="18" customHeight="1" spans="1:13">
      <c r="A211" s="158" t="s">
        <v>336</v>
      </c>
      <c r="B211" s="156">
        <f t="shared" si="11"/>
        <v>64.26</v>
      </c>
      <c r="C211" s="156">
        <f t="shared" si="10"/>
        <v>64.26</v>
      </c>
      <c r="D211" s="156">
        <v>58.26</v>
      </c>
      <c r="E211" s="156">
        <v>6</v>
      </c>
      <c r="F211" s="156"/>
      <c r="G211" s="156">
        <f t="shared" si="12"/>
        <v>0</v>
      </c>
      <c r="H211" s="156"/>
      <c r="I211" s="156"/>
      <c r="J211" s="156"/>
      <c r="K211" s="156"/>
      <c r="L211" s="156"/>
      <c r="M211" s="161"/>
    </row>
    <row r="212" s="150" customFormat="1" ht="18" customHeight="1" spans="1:13">
      <c r="A212" s="158" t="s">
        <v>337</v>
      </c>
      <c r="B212" s="156">
        <f t="shared" si="11"/>
        <v>59.19</v>
      </c>
      <c r="C212" s="156">
        <f t="shared" si="10"/>
        <v>59.19</v>
      </c>
      <c r="D212" s="156">
        <v>53.19</v>
      </c>
      <c r="E212" s="156">
        <v>6</v>
      </c>
      <c r="F212" s="156"/>
      <c r="G212" s="156">
        <f t="shared" si="12"/>
        <v>0</v>
      </c>
      <c r="H212" s="156"/>
      <c r="I212" s="156"/>
      <c r="J212" s="156"/>
      <c r="K212" s="156"/>
      <c r="L212" s="156"/>
      <c r="M212" s="161"/>
    </row>
    <row r="213" s="150" customFormat="1" ht="18" customHeight="1" spans="1:13">
      <c r="A213" s="158" t="s">
        <v>338</v>
      </c>
      <c r="B213" s="156">
        <f t="shared" si="11"/>
        <v>67.6</v>
      </c>
      <c r="C213" s="156">
        <f t="shared" si="10"/>
        <v>67.6</v>
      </c>
      <c r="D213" s="156">
        <v>61.6</v>
      </c>
      <c r="E213" s="156">
        <v>6</v>
      </c>
      <c r="F213" s="156"/>
      <c r="G213" s="156">
        <f t="shared" si="12"/>
        <v>0</v>
      </c>
      <c r="H213" s="156"/>
      <c r="I213" s="156"/>
      <c r="J213" s="156"/>
      <c r="K213" s="156"/>
      <c r="L213" s="156"/>
      <c r="M213" s="161"/>
    </row>
    <row r="214" s="150" customFormat="1" ht="18" customHeight="1" spans="1:13">
      <c r="A214" s="158" t="s">
        <v>339</v>
      </c>
      <c r="B214" s="156">
        <f t="shared" si="11"/>
        <v>54.92</v>
      </c>
      <c r="C214" s="156">
        <f t="shared" si="10"/>
        <v>54.92</v>
      </c>
      <c r="D214" s="156">
        <v>48.92</v>
      </c>
      <c r="E214" s="156">
        <v>6</v>
      </c>
      <c r="F214" s="156"/>
      <c r="G214" s="156">
        <f t="shared" si="12"/>
        <v>0</v>
      </c>
      <c r="H214" s="156"/>
      <c r="I214" s="156"/>
      <c r="J214" s="156"/>
      <c r="K214" s="156"/>
      <c r="L214" s="156"/>
      <c r="M214" s="161"/>
    </row>
    <row r="215" s="150" customFormat="1" ht="18" customHeight="1" spans="1:13">
      <c r="A215" s="158" t="s">
        <v>340</v>
      </c>
      <c r="B215" s="156">
        <f t="shared" si="11"/>
        <v>53.23</v>
      </c>
      <c r="C215" s="156">
        <f t="shared" si="10"/>
        <v>53.23</v>
      </c>
      <c r="D215" s="156">
        <v>49.23</v>
      </c>
      <c r="E215" s="156">
        <v>4</v>
      </c>
      <c r="F215" s="156"/>
      <c r="G215" s="156">
        <f t="shared" si="12"/>
        <v>0</v>
      </c>
      <c r="H215" s="156"/>
      <c r="I215" s="156"/>
      <c r="J215" s="156"/>
      <c r="K215" s="156"/>
      <c r="L215" s="156"/>
      <c r="M215" s="161"/>
    </row>
    <row r="216" s="150" customFormat="1" ht="18" customHeight="1" spans="1:13">
      <c r="A216" s="158" t="s">
        <v>341</v>
      </c>
      <c r="B216" s="156">
        <f t="shared" si="11"/>
        <v>43.53</v>
      </c>
      <c r="C216" s="156">
        <f t="shared" si="10"/>
        <v>43.53</v>
      </c>
      <c r="D216" s="156">
        <v>39.53</v>
      </c>
      <c r="E216" s="156">
        <v>4</v>
      </c>
      <c r="F216" s="156"/>
      <c r="G216" s="156">
        <f t="shared" si="12"/>
        <v>0</v>
      </c>
      <c r="H216" s="156"/>
      <c r="I216" s="156"/>
      <c r="J216" s="156"/>
      <c r="K216" s="156"/>
      <c r="L216" s="156"/>
      <c r="M216" s="161"/>
    </row>
    <row r="217" s="150" customFormat="1" ht="18" customHeight="1" spans="1:13">
      <c r="A217" s="158" t="s">
        <v>342</v>
      </c>
      <c r="B217" s="156">
        <f t="shared" si="11"/>
        <v>43.66</v>
      </c>
      <c r="C217" s="156">
        <f t="shared" si="10"/>
        <v>43.66</v>
      </c>
      <c r="D217" s="156">
        <v>39.66</v>
      </c>
      <c r="E217" s="156">
        <v>4</v>
      </c>
      <c r="F217" s="156"/>
      <c r="G217" s="156">
        <f t="shared" si="12"/>
        <v>0</v>
      </c>
      <c r="H217" s="156"/>
      <c r="I217" s="156"/>
      <c r="J217" s="156"/>
      <c r="K217" s="156"/>
      <c r="L217" s="156"/>
      <c r="M217" s="161"/>
    </row>
    <row r="218" s="150" customFormat="1" ht="18" customHeight="1" spans="1:13">
      <c r="A218" s="158" t="s">
        <v>343</v>
      </c>
      <c r="B218" s="156">
        <f t="shared" si="11"/>
        <v>57.17</v>
      </c>
      <c r="C218" s="156">
        <f t="shared" si="10"/>
        <v>57.17</v>
      </c>
      <c r="D218" s="156">
        <v>51.17</v>
      </c>
      <c r="E218" s="156">
        <v>6</v>
      </c>
      <c r="F218" s="156"/>
      <c r="G218" s="156">
        <f t="shared" si="12"/>
        <v>0</v>
      </c>
      <c r="H218" s="156"/>
      <c r="I218" s="156"/>
      <c r="J218" s="156"/>
      <c r="K218" s="156"/>
      <c r="L218" s="156"/>
      <c r="M218" s="161"/>
    </row>
    <row r="219" s="150" customFormat="1" ht="18" customHeight="1" spans="1:13">
      <c r="A219" s="158" t="s">
        <v>344</v>
      </c>
      <c r="B219" s="156">
        <f t="shared" si="11"/>
        <v>41.68</v>
      </c>
      <c r="C219" s="156">
        <f t="shared" si="10"/>
        <v>41.68</v>
      </c>
      <c r="D219" s="156">
        <v>37.68</v>
      </c>
      <c r="E219" s="156">
        <v>4</v>
      </c>
      <c r="F219" s="156"/>
      <c r="G219" s="156">
        <f t="shared" si="12"/>
        <v>0</v>
      </c>
      <c r="H219" s="156"/>
      <c r="I219" s="156"/>
      <c r="J219" s="156"/>
      <c r="K219" s="156"/>
      <c r="L219" s="156"/>
      <c r="M219" s="161"/>
    </row>
    <row r="220" s="150" customFormat="1" ht="18" customHeight="1" spans="1:13">
      <c r="A220" s="158" t="s">
        <v>345</v>
      </c>
      <c r="B220" s="156">
        <f t="shared" si="11"/>
        <v>310.59</v>
      </c>
      <c r="C220" s="156">
        <f t="shared" si="10"/>
        <v>250.59</v>
      </c>
      <c r="D220" s="156">
        <v>232.59</v>
      </c>
      <c r="E220" s="156">
        <v>18</v>
      </c>
      <c r="F220" s="156"/>
      <c r="G220" s="156">
        <f t="shared" si="12"/>
        <v>60</v>
      </c>
      <c r="H220" s="156">
        <v>60</v>
      </c>
      <c r="I220" s="156"/>
      <c r="J220" s="156"/>
      <c r="K220" s="156"/>
      <c r="L220" s="156"/>
      <c r="M220" s="161"/>
    </row>
    <row r="221" s="150" customFormat="1" ht="18" customHeight="1" spans="1:13">
      <c r="A221" s="158" t="s">
        <v>346</v>
      </c>
      <c r="B221" s="156">
        <f t="shared" si="11"/>
        <v>25.8</v>
      </c>
      <c r="C221" s="156">
        <f t="shared" si="10"/>
        <v>24</v>
      </c>
      <c r="D221" s="156">
        <v>24</v>
      </c>
      <c r="E221" s="156">
        <v>0</v>
      </c>
      <c r="F221" s="156"/>
      <c r="G221" s="156">
        <f t="shared" si="12"/>
        <v>1.8</v>
      </c>
      <c r="H221" s="156"/>
      <c r="I221" s="156"/>
      <c r="J221" s="156">
        <v>1.8</v>
      </c>
      <c r="K221" s="156"/>
      <c r="L221" s="156"/>
      <c r="M221" s="161"/>
    </row>
    <row r="222" s="150" customFormat="1" ht="18" customHeight="1" spans="1:13">
      <c r="A222" s="158" t="s">
        <v>347</v>
      </c>
      <c r="B222" s="156">
        <f t="shared" si="11"/>
        <v>34.9</v>
      </c>
      <c r="C222" s="156">
        <f t="shared" si="10"/>
        <v>24</v>
      </c>
      <c r="D222" s="156">
        <v>24</v>
      </c>
      <c r="E222" s="156">
        <v>0</v>
      </c>
      <c r="F222" s="156"/>
      <c r="G222" s="156">
        <f t="shared" si="12"/>
        <v>10.9</v>
      </c>
      <c r="H222" s="156"/>
      <c r="I222" s="156"/>
      <c r="J222" s="156">
        <v>10.9</v>
      </c>
      <c r="K222" s="156"/>
      <c r="L222" s="156"/>
      <c r="M222" s="161"/>
    </row>
    <row r="223" s="150" customFormat="1" ht="18" customHeight="1" spans="1:13">
      <c r="A223" s="158" t="s">
        <v>348</v>
      </c>
      <c r="B223" s="156">
        <f t="shared" si="11"/>
        <v>24</v>
      </c>
      <c r="C223" s="156">
        <f t="shared" si="10"/>
        <v>24</v>
      </c>
      <c r="D223" s="156">
        <v>24</v>
      </c>
      <c r="E223" s="156">
        <v>0</v>
      </c>
      <c r="F223" s="156"/>
      <c r="G223" s="156">
        <f t="shared" si="12"/>
        <v>0</v>
      </c>
      <c r="H223" s="156"/>
      <c r="I223" s="156"/>
      <c r="J223" s="156"/>
      <c r="K223" s="156"/>
      <c r="L223" s="156"/>
      <c r="M223" s="161"/>
    </row>
    <row r="224" s="150" customFormat="1" ht="18" customHeight="1" spans="1:13">
      <c r="A224" s="158" t="s">
        <v>349</v>
      </c>
      <c r="B224" s="156">
        <f t="shared" si="11"/>
        <v>24</v>
      </c>
      <c r="C224" s="156">
        <f t="shared" si="10"/>
        <v>24</v>
      </c>
      <c r="D224" s="156">
        <v>24</v>
      </c>
      <c r="E224" s="156">
        <v>0</v>
      </c>
      <c r="F224" s="156"/>
      <c r="G224" s="156">
        <f t="shared" si="12"/>
        <v>0</v>
      </c>
      <c r="H224" s="156"/>
      <c r="I224" s="156"/>
      <c r="J224" s="156"/>
      <c r="K224" s="156"/>
      <c r="L224" s="156"/>
      <c r="M224" s="161"/>
    </row>
    <row r="225" s="150" customFormat="1" ht="18" customHeight="1" spans="1:13">
      <c r="A225" s="158" t="s">
        <v>350</v>
      </c>
      <c r="B225" s="156">
        <f t="shared" si="11"/>
        <v>24</v>
      </c>
      <c r="C225" s="156">
        <f t="shared" si="10"/>
        <v>24</v>
      </c>
      <c r="D225" s="156">
        <v>24</v>
      </c>
      <c r="E225" s="156">
        <v>0</v>
      </c>
      <c r="F225" s="156"/>
      <c r="G225" s="156">
        <f t="shared" si="12"/>
        <v>0</v>
      </c>
      <c r="H225" s="156"/>
      <c r="I225" s="156"/>
      <c r="J225" s="156"/>
      <c r="K225" s="156"/>
      <c r="L225" s="156"/>
      <c r="M225" s="161"/>
    </row>
    <row r="226" s="150" customFormat="1" ht="18" customHeight="1" spans="1:13">
      <c r="A226" s="158" t="s">
        <v>351</v>
      </c>
      <c r="B226" s="156">
        <f t="shared" si="11"/>
        <v>24</v>
      </c>
      <c r="C226" s="156">
        <f t="shared" si="10"/>
        <v>24</v>
      </c>
      <c r="D226" s="156">
        <v>24</v>
      </c>
      <c r="E226" s="156">
        <v>0</v>
      </c>
      <c r="F226" s="156"/>
      <c r="G226" s="156">
        <f t="shared" si="12"/>
        <v>0</v>
      </c>
      <c r="H226" s="156"/>
      <c r="I226" s="156"/>
      <c r="J226" s="156"/>
      <c r="K226" s="156"/>
      <c r="L226" s="156"/>
      <c r="M226" s="161"/>
    </row>
    <row r="227" s="150" customFormat="1" ht="18" customHeight="1" spans="1:13">
      <c r="A227" s="158" t="s">
        <v>352</v>
      </c>
      <c r="B227" s="156">
        <f t="shared" si="11"/>
        <v>24</v>
      </c>
      <c r="C227" s="156">
        <f t="shared" si="10"/>
        <v>24</v>
      </c>
      <c r="D227" s="156">
        <v>24</v>
      </c>
      <c r="E227" s="156">
        <v>0</v>
      </c>
      <c r="F227" s="156"/>
      <c r="G227" s="156">
        <f t="shared" si="12"/>
        <v>0</v>
      </c>
      <c r="H227" s="156"/>
      <c r="I227" s="156"/>
      <c r="J227" s="156"/>
      <c r="K227" s="156"/>
      <c r="L227" s="156"/>
      <c r="M227" s="161"/>
    </row>
    <row r="228" s="150" customFormat="1" ht="18" customHeight="1" spans="1:13">
      <c r="A228" s="158" t="s">
        <v>353</v>
      </c>
      <c r="B228" s="156">
        <f t="shared" si="11"/>
        <v>24</v>
      </c>
      <c r="C228" s="156">
        <f t="shared" si="10"/>
        <v>24</v>
      </c>
      <c r="D228" s="156">
        <v>24</v>
      </c>
      <c r="E228" s="156">
        <v>0</v>
      </c>
      <c r="F228" s="156"/>
      <c r="G228" s="156">
        <f t="shared" si="12"/>
        <v>0</v>
      </c>
      <c r="H228" s="156"/>
      <c r="I228" s="156"/>
      <c r="J228" s="156"/>
      <c r="K228" s="156"/>
      <c r="L228" s="156"/>
      <c r="M228" s="161"/>
    </row>
    <row r="229" s="150" customFormat="1" ht="18" customHeight="1" spans="1:13">
      <c r="A229" s="158" t="s">
        <v>354</v>
      </c>
      <c r="B229" s="156">
        <f t="shared" si="11"/>
        <v>24</v>
      </c>
      <c r="C229" s="156">
        <f t="shared" si="10"/>
        <v>24</v>
      </c>
      <c r="D229" s="156">
        <v>24</v>
      </c>
      <c r="E229" s="156">
        <v>0</v>
      </c>
      <c r="F229" s="156"/>
      <c r="G229" s="156">
        <f t="shared" si="12"/>
        <v>0</v>
      </c>
      <c r="H229" s="156"/>
      <c r="I229" s="156"/>
      <c r="J229" s="156"/>
      <c r="K229" s="156"/>
      <c r="L229" s="156"/>
      <c r="M229" s="161"/>
    </row>
    <row r="230" s="150" customFormat="1" ht="18" customHeight="1" spans="1:13">
      <c r="A230" s="158" t="s">
        <v>355</v>
      </c>
      <c r="B230" s="156">
        <f t="shared" si="11"/>
        <v>35.25</v>
      </c>
      <c r="C230" s="156">
        <f t="shared" si="10"/>
        <v>24</v>
      </c>
      <c r="D230" s="156">
        <v>24</v>
      </c>
      <c r="E230" s="156">
        <v>0</v>
      </c>
      <c r="F230" s="156"/>
      <c r="G230" s="156">
        <f t="shared" si="12"/>
        <v>11.25</v>
      </c>
      <c r="H230" s="156"/>
      <c r="I230" s="156"/>
      <c r="J230" s="156">
        <v>11.25</v>
      </c>
      <c r="K230" s="156"/>
      <c r="L230" s="156"/>
      <c r="M230" s="161"/>
    </row>
    <row r="231" s="150" customFormat="1" ht="18" customHeight="1" spans="1:13">
      <c r="A231" s="158" t="s">
        <v>356</v>
      </c>
      <c r="B231" s="156">
        <f t="shared" si="11"/>
        <v>24</v>
      </c>
      <c r="C231" s="156">
        <f t="shared" si="10"/>
        <v>24</v>
      </c>
      <c r="D231" s="156">
        <v>24</v>
      </c>
      <c r="E231" s="156">
        <v>0</v>
      </c>
      <c r="F231" s="156"/>
      <c r="G231" s="156">
        <f t="shared" si="12"/>
        <v>0</v>
      </c>
      <c r="H231" s="156"/>
      <c r="I231" s="156"/>
      <c r="J231" s="156"/>
      <c r="K231" s="156"/>
      <c r="L231" s="156"/>
      <c r="M231" s="161"/>
    </row>
    <row r="232" s="150" customFormat="1" ht="18" customHeight="1" spans="1:13">
      <c r="A232" s="158" t="s">
        <v>357</v>
      </c>
      <c r="B232" s="156">
        <f t="shared" si="11"/>
        <v>24</v>
      </c>
      <c r="C232" s="156">
        <f t="shared" si="10"/>
        <v>24</v>
      </c>
      <c r="D232" s="156">
        <v>24</v>
      </c>
      <c r="E232" s="156">
        <v>0</v>
      </c>
      <c r="F232" s="156"/>
      <c r="G232" s="156">
        <f t="shared" si="12"/>
        <v>0</v>
      </c>
      <c r="H232" s="156"/>
      <c r="I232" s="156"/>
      <c r="J232" s="156"/>
      <c r="K232" s="156"/>
      <c r="L232" s="156"/>
      <c r="M232" s="161"/>
    </row>
    <row r="233" s="150" customFormat="1" ht="18" customHeight="1" spans="1:13">
      <c r="A233" s="158" t="s">
        <v>358</v>
      </c>
      <c r="B233" s="156">
        <f t="shared" si="11"/>
        <v>29.75</v>
      </c>
      <c r="C233" s="156">
        <f t="shared" si="10"/>
        <v>24</v>
      </c>
      <c r="D233" s="156">
        <v>24</v>
      </c>
      <c r="E233" s="156">
        <v>0</v>
      </c>
      <c r="F233" s="156"/>
      <c r="G233" s="156">
        <f t="shared" si="12"/>
        <v>5.75</v>
      </c>
      <c r="H233" s="156"/>
      <c r="I233" s="156"/>
      <c r="J233" s="156">
        <v>5.75</v>
      </c>
      <c r="K233" s="156"/>
      <c r="L233" s="156"/>
      <c r="M233" s="161"/>
    </row>
    <row r="234" s="150" customFormat="1" ht="18" customHeight="1" spans="1:13">
      <c r="A234" s="158" t="s">
        <v>359</v>
      </c>
      <c r="B234" s="156">
        <f t="shared" si="11"/>
        <v>30.2</v>
      </c>
      <c r="C234" s="156">
        <f t="shared" si="10"/>
        <v>24</v>
      </c>
      <c r="D234" s="156">
        <v>24</v>
      </c>
      <c r="E234" s="156">
        <v>0</v>
      </c>
      <c r="F234" s="156"/>
      <c r="G234" s="156">
        <f t="shared" si="12"/>
        <v>6.2</v>
      </c>
      <c r="H234" s="156"/>
      <c r="I234" s="156"/>
      <c r="J234" s="156">
        <v>6.2</v>
      </c>
      <c r="K234" s="156"/>
      <c r="L234" s="156"/>
      <c r="M234" s="161"/>
    </row>
    <row r="235" s="150" customFormat="1" ht="18" customHeight="1" spans="1:13">
      <c r="A235" s="158" t="s">
        <v>360</v>
      </c>
      <c r="B235" s="156">
        <f t="shared" si="11"/>
        <v>24</v>
      </c>
      <c r="C235" s="156">
        <f t="shared" si="10"/>
        <v>24</v>
      </c>
      <c r="D235" s="156">
        <v>24</v>
      </c>
      <c r="E235" s="156">
        <v>0</v>
      </c>
      <c r="F235" s="156"/>
      <c r="G235" s="156">
        <f t="shared" si="12"/>
        <v>0</v>
      </c>
      <c r="H235" s="156"/>
      <c r="I235" s="156"/>
      <c r="J235" s="156"/>
      <c r="K235" s="156"/>
      <c r="L235" s="156"/>
      <c r="M235" s="161"/>
    </row>
    <row r="236" s="150" customFormat="1" ht="18" customHeight="1" spans="1:13">
      <c r="A236" s="158" t="s">
        <v>361</v>
      </c>
      <c r="B236" s="156">
        <f t="shared" si="11"/>
        <v>24</v>
      </c>
      <c r="C236" s="156">
        <f t="shared" si="10"/>
        <v>24</v>
      </c>
      <c r="D236" s="156">
        <v>24</v>
      </c>
      <c r="E236" s="156">
        <v>0</v>
      </c>
      <c r="F236" s="156"/>
      <c r="G236" s="156">
        <f t="shared" si="12"/>
        <v>0</v>
      </c>
      <c r="H236" s="156"/>
      <c r="I236" s="156"/>
      <c r="J236" s="156"/>
      <c r="K236" s="156"/>
      <c r="L236" s="156"/>
      <c r="M236" s="161"/>
    </row>
    <row r="237" s="150" customFormat="1" ht="18" customHeight="1" spans="1:13">
      <c r="A237" s="158" t="s">
        <v>362</v>
      </c>
      <c r="B237" s="156">
        <f t="shared" si="11"/>
        <v>1472.14</v>
      </c>
      <c r="C237" s="156">
        <f t="shared" si="10"/>
        <v>272.14</v>
      </c>
      <c r="D237" s="156">
        <v>272.14</v>
      </c>
      <c r="E237" s="156">
        <v>0</v>
      </c>
      <c r="F237" s="156"/>
      <c r="G237" s="156">
        <f t="shared" si="12"/>
        <v>1200</v>
      </c>
      <c r="H237" s="156">
        <v>1200</v>
      </c>
      <c r="I237" s="156"/>
      <c r="J237" s="156"/>
      <c r="K237" s="156"/>
      <c r="L237" s="156"/>
      <c r="M237" s="161"/>
    </row>
    <row r="238" s="150" customFormat="1" ht="18" customHeight="1" spans="1:13">
      <c r="A238" s="158" t="s">
        <v>363</v>
      </c>
      <c r="B238" s="156">
        <f t="shared" si="11"/>
        <v>255.39</v>
      </c>
      <c r="C238" s="156">
        <f t="shared" si="10"/>
        <v>135.39</v>
      </c>
      <c r="D238" s="156">
        <v>135.39</v>
      </c>
      <c r="E238" s="156">
        <v>0</v>
      </c>
      <c r="F238" s="156"/>
      <c r="G238" s="156">
        <f t="shared" si="12"/>
        <v>120</v>
      </c>
      <c r="H238" s="156"/>
      <c r="I238" s="156">
        <v>120</v>
      </c>
      <c r="J238" s="156"/>
      <c r="K238" s="156"/>
      <c r="L238" s="156"/>
      <c r="M238" s="161"/>
    </row>
    <row r="239" s="150" customFormat="1" ht="18" customHeight="1" spans="1:13">
      <c r="A239" s="158" t="s">
        <v>364</v>
      </c>
      <c r="B239" s="156">
        <f t="shared" si="11"/>
        <v>21.64</v>
      </c>
      <c r="C239" s="156">
        <f t="shared" si="10"/>
        <v>21.64</v>
      </c>
      <c r="D239" s="156">
        <v>21.64</v>
      </c>
      <c r="E239" s="156">
        <v>0</v>
      </c>
      <c r="F239" s="156"/>
      <c r="G239" s="156">
        <f t="shared" si="12"/>
        <v>0</v>
      </c>
      <c r="H239" s="156"/>
      <c r="I239" s="156"/>
      <c r="J239" s="156"/>
      <c r="K239" s="156"/>
      <c r="L239" s="156"/>
      <c r="M239" s="161"/>
    </row>
    <row r="240" s="150" customFormat="1" ht="18" customHeight="1" spans="1:13">
      <c r="A240" s="158" t="s">
        <v>365</v>
      </c>
      <c r="B240" s="156">
        <f t="shared" si="11"/>
        <v>192.29</v>
      </c>
      <c r="C240" s="156">
        <f t="shared" si="10"/>
        <v>192.29</v>
      </c>
      <c r="D240" s="156">
        <v>192.29</v>
      </c>
      <c r="E240" s="156">
        <v>0</v>
      </c>
      <c r="F240" s="156"/>
      <c r="G240" s="156">
        <f t="shared" si="12"/>
        <v>0</v>
      </c>
      <c r="H240" s="156"/>
      <c r="I240" s="156"/>
      <c r="J240" s="156"/>
      <c r="K240" s="156"/>
      <c r="L240" s="156"/>
      <c r="M240" s="161"/>
    </row>
    <row r="241" s="150" customFormat="1" ht="18" customHeight="1" spans="1:13">
      <c r="A241" s="158" t="s">
        <v>366</v>
      </c>
      <c r="B241" s="156">
        <f t="shared" si="11"/>
        <v>24</v>
      </c>
      <c r="C241" s="156">
        <f t="shared" si="10"/>
        <v>24</v>
      </c>
      <c r="D241" s="156">
        <v>24</v>
      </c>
      <c r="E241" s="156">
        <v>0</v>
      </c>
      <c r="F241" s="156"/>
      <c r="G241" s="156">
        <f t="shared" si="12"/>
        <v>0</v>
      </c>
      <c r="H241" s="156"/>
      <c r="I241" s="156"/>
      <c r="J241" s="156"/>
      <c r="K241" s="156"/>
      <c r="L241" s="156"/>
      <c r="M241" s="161"/>
    </row>
    <row r="242" s="150" customFormat="1" ht="18" customHeight="1" spans="1:13">
      <c r="A242" s="158" t="s">
        <v>367</v>
      </c>
      <c r="B242" s="156">
        <f t="shared" si="11"/>
        <v>46</v>
      </c>
      <c r="C242" s="156">
        <f t="shared" si="10"/>
        <v>24</v>
      </c>
      <c r="D242" s="156">
        <v>24</v>
      </c>
      <c r="E242" s="156">
        <v>0</v>
      </c>
      <c r="F242" s="156"/>
      <c r="G242" s="156">
        <f t="shared" si="12"/>
        <v>22</v>
      </c>
      <c r="H242" s="156"/>
      <c r="I242" s="156"/>
      <c r="J242" s="156">
        <v>22</v>
      </c>
      <c r="K242" s="156"/>
      <c r="L242" s="156"/>
      <c r="M242" s="161"/>
    </row>
    <row r="243" s="150" customFormat="1" ht="18" customHeight="1" spans="1:13">
      <c r="A243" s="158" t="s">
        <v>368</v>
      </c>
      <c r="B243" s="156">
        <f t="shared" si="11"/>
        <v>24</v>
      </c>
      <c r="C243" s="156">
        <f t="shared" si="10"/>
        <v>24</v>
      </c>
      <c r="D243" s="156">
        <v>24</v>
      </c>
      <c r="E243" s="156">
        <v>0</v>
      </c>
      <c r="F243" s="156"/>
      <c r="G243" s="156">
        <f t="shared" si="12"/>
        <v>0</v>
      </c>
      <c r="H243" s="156"/>
      <c r="I243" s="156"/>
      <c r="J243" s="156"/>
      <c r="K243" s="156"/>
      <c r="L243" s="156"/>
      <c r="M243" s="161"/>
    </row>
    <row r="244" s="150" customFormat="1" ht="18" customHeight="1" spans="1:13">
      <c r="A244" s="158" t="s">
        <v>369</v>
      </c>
      <c r="B244" s="156">
        <f t="shared" si="11"/>
        <v>96.58</v>
      </c>
      <c r="C244" s="156">
        <f t="shared" si="10"/>
        <v>96.58</v>
      </c>
      <c r="D244" s="156">
        <v>88.18</v>
      </c>
      <c r="E244" s="156">
        <v>8.4</v>
      </c>
      <c r="F244" s="156"/>
      <c r="G244" s="156">
        <f t="shared" si="12"/>
        <v>0</v>
      </c>
      <c r="H244" s="156"/>
      <c r="I244" s="156"/>
      <c r="J244" s="156"/>
      <c r="K244" s="156"/>
      <c r="L244" s="156"/>
      <c r="M244" s="161"/>
    </row>
    <row r="245" s="150" customFormat="1" ht="18" customHeight="1" spans="1:13">
      <c r="A245" s="158" t="s">
        <v>370</v>
      </c>
      <c r="B245" s="156">
        <f t="shared" si="11"/>
        <v>52.7</v>
      </c>
      <c r="C245" s="156">
        <f t="shared" si="10"/>
        <v>52.7</v>
      </c>
      <c r="D245" s="156">
        <v>52.7</v>
      </c>
      <c r="E245" s="156">
        <v>0</v>
      </c>
      <c r="F245" s="156"/>
      <c r="G245" s="156">
        <f t="shared" si="12"/>
        <v>0</v>
      </c>
      <c r="H245" s="156"/>
      <c r="I245" s="156"/>
      <c r="J245" s="156"/>
      <c r="K245" s="156"/>
      <c r="L245" s="156"/>
      <c r="M245" s="161"/>
    </row>
    <row r="246" s="150" customFormat="1" ht="18" customHeight="1" spans="1:13">
      <c r="A246" s="158" t="s">
        <v>371</v>
      </c>
      <c r="B246" s="156">
        <f t="shared" si="11"/>
        <v>40</v>
      </c>
      <c r="C246" s="156">
        <f t="shared" si="10"/>
        <v>40</v>
      </c>
      <c r="D246" s="156">
        <v>40</v>
      </c>
      <c r="E246" s="156">
        <v>0</v>
      </c>
      <c r="F246" s="156"/>
      <c r="G246" s="156">
        <f t="shared" si="12"/>
        <v>0</v>
      </c>
      <c r="H246" s="156"/>
      <c r="I246" s="156"/>
      <c r="J246" s="156"/>
      <c r="K246" s="156"/>
      <c r="L246" s="156"/>
      <c r="M246" s="161"/>
    </row>
    <row r="247" s="150" customFormat="1" ht="18" customHeight="1" spans="1:13">
      <c r="A247" s="158" t="s">
        <v>372</v>
      </c>
      <c r="B247" s="156">
        <f t="shared" si="11"/>
        <v>73.4</v>
      </c>
      <c r="C247" s="156">
        <f t="shared" si="10"/>
        <v>43.4</v>
      </c>
      <c r="D247" s="156">
        <v>39.8</v>
      </c>
      <c r="E247" s="156">
        <v>3.6</v>
      </c>
      <c r="F247" s="156"/>
      <c r="G247" s="156">
        <f t="shared" si="12"/>
        <v>30</v>
      </c>
      <c r="H247" s="156"/>
      <c r="I247" s="156">
        <v>30</v>
      </c>
      <c r="J247" s="156"/>
      <c r="K247" s="156"/>
      <c r="L247" s="156"/>
      <c r="M247" s="161"/>
    </row>
    <row r="248" s="150" customFormat="1" ht="18" customHeight="1" spans="1:13">
      <c r="A248" s="158" t="s">
        <v>373</v>
      </c>
      <c r="B248" s="156">
        <f t="shared" si="11"/>
        <v>625.84</v>
      </c>
      <c r="C248" s="156">
        <f t="shared" si="10"/>
        <v>625.84</v>
      </c>
      <c r="D248" s="156">
        <v>555.84</v>
      </c>
      <c r="E248" s="156">
        <v>70</v>
      </c>
      <c r="F248" s="156"/>
      <c r="G248" s="156">
        <f t="shared" si="12"/>
        <v>0</v>
      </c>
      <c r="H248" s="156"/>
      <c r="I248" s="156"/>
      <c r="J248" s="156"/>
      <c r="K248" s="156"/>
      <c r="L248" s="156"/>
      <c r="M248" s="161"/>
    </row>
    <row r="249" s="150" customFormat="1" ht="18" customHeight="1" spans="1:13">
      <c r="A249" s="158" t="s">
        <v>374</v>
      </c>
      <c r="B249" s="156">
        <f t="shared" si="11"/>
        <v>30.09</v>
      </c>
      <c r="C249" s="156">
        <f t="shared" si="10"/>
        <v>30.09</v>
      </c>
      <c r="D249" s="156">
        <v>30.09</v>
      </c>
      <c r="E249" s="156">
        <v>0</v>
      </c>
      <c r="F249" s="156"/>
      <c r="G249" s="156">
        <f t="shared" si="12"/>
        <v>0</v>
      </c>
      <c r="H249" s="156"/>
      <c r="I249" s="156"/>
      <c r="J249" s="156"/>
      <c r="K249" s="156"/>
      <c r="L249" s="156"/>
      <c r="M249" s="161"/>
    </row>
    <row r="250" s="150" customFormat="1" ht="18" customHeight="1" spans="1:13">
      <c r="A250" s="158" t="s">
        <v>375</v>
      </c>
      <c r="B250" s="156">
        <f t="shared" si="11"/>
        <v>63.52</v>
      </c>
      <c r="C250" s="156">
        <f t="shared" si="10"/>
        <v>63.52</v>
      </c>
      <c r="D250" s="156">
        <v>57.52</v>
      </c>
      <c r="E250" s="156">
        <v>6</v>
      </c>
      <c r="F250" s="156"/>
      <c r="G250" s="156">
        <f t="shared" si="12"/>
        <v>0</v>
      </c>
      <c r="H250" s="156"/>
      <c r="I250" s="156"/>
      <c r="J250" s="156"/>
      <c r="K250" s="156"/>
      <c r="L250" s="156"/>
      <c r="M250" s="161"/>
    </row>
    <row r="251" s="150" customFormat="1" ht="18" customHeight="1" spans="1:13">
      <c r="A251" s="158" t="s">
        <v>376</v>
      </c>
      <c r="B251" s="156">
        <f t="shared" si="11"/>
        <v>119.11</v>
      </c>
      <c r="C251" s="156">
        <f t="shared" si="10"/>
        <v>119.11</v>
      </c>
      <c r="D251" s="156">
        <v>110.71</v>
      </c>
      <c r="E251" s="156">
        <v>8.4</v>
      </c>
      <c r="F251" s="156"/>
      <c r="G251" s="156">
        <f t="shared" si="12"/>
        <v>0</v>
      </c>
      <c r="H251" s="156"/>
      <c r="I251" s="156"/>
      <c r="J251" s="156"/>
      <c r="K251" s="156"/>
      <c r="L251" s="156"/>
      <c r="M251" s="161"/>
    </row>
    <row r="252" s="150" customFormat="1" ht="18" customHeight="1" spans="1:13">
      <c r="A252" s="158" t="s">
        <v>377</v>
      </c>
      <c r="B252" s="156">
        <f t="shared" si="11"/>
        <v>30.53</v>
      </c>
      <c r="C252" s="156">
        <f t="shared" si="10"/>
        <v>30.53</v>
      </c>
      <c r="D252" s="156">
        <v>30.53</v>
      </c>
      <c r="E252" s="156">
        <v>0</v>
      </c>
      <c r="F252" s="156"/>
      <c r="G252" s="156">
        <f t="shared" si="12"/>
        <v>0</v>
      </c>
      <c r="H252" s="156"/>
      <c r="I252" s="156"/>
      <c r="J252" s="156"/>
      <c r="K252" s="156"/>
      <c r="L252" s="156"/>
      <c r="M252" s="161"/>
    </row>
    <row r="253" s="150" customFormat="1" ht="18" customHeight="1" spans="1:13">
      <c r="A253" s="158" t="s">
        <v>378</v>
      </c>
      <c r="B253" s="156">
        <f t="shared" si="11"/>
        <v>45.08</v>
      </c>
      <c r="C253" s="156">
        <f t="shared" si="10"/>
        <v>45.08</v>
      </c>
      <c r="D253" s="156">
        <v>45.08</v>
      </c>
      <c r="E253" s="156">
        <v>0</v>
      </c>
      <c r="F253" s="156"/>
      <c r="G253" s="156">
        <f t="shared" si="12"/>
        <v>0</v>
      </c>
      <c r="H253" s="156"/>
      <c r="I253" s="156"/>
      <c r="J253" s="156"/>
      <c r="K253" s="156"/>
      <c r="L253" s="156"/>
      <c r="M253" s="161"/>
    </row>
    <row r="254" s="150" customFormat="1" ht="18" customHeight="1" spans="1:13">
      <c r="A254" s="158" t="s">
        <v>379</v>
      </c>
      <c r="B254" s="156">
        <f t="shared" si="11"/>
        <v>47.84</v>
      </c>
      <c r="C254" s="156">
        <f t="shared" si="10"/>
        <v>47.84</v>
      </c>
      <c r="D254" s="156">
        <v>47.84</v>
      </c>
      <c r="E254" s="156">
        <v>0</v>
      </c>
      <c r="F254" s="156"/>
      <c r="G254" s="156">
        <f t="shared" si="12"/>
        <v>0</v>
      </c>
      <c r="H254" s="156"/>
      <c r="I254" s="156"/>
      <c r="J254" s="156"/>
      <c r="K254" s="156"/>
      <c r="L254" s="156"/>
      <c r="M254" s="161"/>
    </row>
    <row r="255" s="150" customFormat="1" ht="18" customHeight="1" spans="1:13">
      <c r="A255" s="158" t="s">
        <v>380</v>
      </c>
      <c r="B255" s="156">
        <f t="shared" si="11"/>
        <v>33.82</v>
      </c>
      <c r="C255" s="156">
        <f t="shared" si="10"/>
        <v>33.82</v>
      </c>
      <c r="D255" s="156">
        <v>33.82</v>
      </c>
      <c r="E255" s="156">
        <v>0</v>
      </c>
      <c r="F255" s="156"/>
      <c r="G255" s="156">
        <f t="shared" si="12"/>
        <v>0</v>
      </c>
      <c r="H255" s="156"/>
      <c r="I255" s="156"/>
      <c r="J255" s="156"/>
      <c r="K255" s="156"/>
      <c r="L255" s="156"/>
      <c r="M255" s="161"/>
    </row>
    <row r="256" s="150" customFormat="1" ht="18" customHeight="1" spans="1:13">
      <c r="A256" s="158" t="s">
        <v>381</v>
      </c>
      <c r="B256" s="156">
        <f t="shared" si="11"/>
        <v>32.27</v>
      </c>
      <c r="C256" s="156">
        <f t="shared" si="10"/>
        <v>32.27</v>
      </c>
      <c r="D256" s="156">
        <v>32.27</v>
      </c>
      <c r="E256" s="156">
        <v>0</v>
      </c>
      <c r="F256" s="156"/>
      <c r="G256" s="156">
        <f t="shared" si="12"/>
        <v>0</v>
      </c>
      <c r="H256" s="156"/>
      <c r="I256" s="156"/>
      <c r="J256" s="156"/>
      <c r="K256" s="156"/>
      <c r="L256" s="156"/>
      <c r="M256" s="161"/>
    </row>
    <row r="257" s="150" customFormat="1" ht="18" customHeight="1" spans="1:13">
      <c r="A257" s="158" t="s">
        <v>382</v>
      </c>
      <c r="B257" s="156">
        <f t="shared" si="11"/>
        <v>78.73</v>
      </c>
      <c r="C257" s="156">
        <f t="shared" si="10"/>
        <v>78.73</v>
      </c>
      <c r="D257" s="156">
        <v>78.73</v>
      </c>
      <c r="E257" s="156">
        <v>0</v>
      </c>
      <c r="F257" s="156"/>
      <c r="G257" s="156">
        <f t="shared" si="12"/>
        <v>0</v>
      </c>
      <c r="H257" s="156"/>
      <c r="I257" s="156"/>
      <c r="J257" s="156"/>
      <c r="K257" s="156"/>
      <c r="L257" s="156"/>
      <c r="M257" s="161"/>
    </row>
    <row r="258" s="150" customFormat="1" ht="18" customHeight="1" spans="1:13">
      <c r="A258" s="158" t="s">
        <v>383</v>
      </c>
      <c r="B258" s="156">
        <f t="shared" si="11"/>
        <v>51.87</v>
      </c>
      <c r="C258" s="156">
        <f t="shared" si="10"/>
        <v>51.87</v>
      </c>
      <c r="D258" s="156">
        <v>51.87</v>
      </c>
      <c r="E258" s="156">
        <v>0</v>
      </c>
      <c r="F258" s="156"/>
      <c r="G258" s="156">
        <f t="shared" si="12"/>
        <v>0</v>
      </c>
      <c r="H258" s="156"/>
      <c r="I258" s="156"/>
      <c r="J258" s="156"/>
      <c r="K258" s="156"/>
      <c r="L258" s="156"/>
      <c r="M258" s="161"/>
    </row>
    <row r="259" s="150" customFormat="1" ht="18" customHeight="1" spans="1:13">
      <c r="A259" s="158" t="s">
        <v>384</v>
      </c>
      <c r="B259" s="156">
        <f t="shared" si="11"/>
        <v>85.69</v>
      </c>
      <c r="C259" s="156">
        <f t="shared" si="10"/>
        <v>85.69</v>
      </c>
      <c r="D259" s="156">
        <v>85.69</v>
      </c>
      <c r="E259" s="156">
        <v>0</v>
      </c>
      <c r="F259" s="156"/>
      <c r="G259" s="156">
        <f t="shared" si="12"/>
        <v>0</v>
      </c>
      <c r="H259" s="156"/>
      <c r="I259" s="156"/>
      <c r="J259" s="156"/>
      <c r="K259" s="156"/>
      <c r="L259" s="156"/>
      <c r="M259" s="161"/>
    </row>
    <row r="260" s="150" customFormat="1" ht="18" customHeight="1" spans="1:13">
      <c r="A260" s="158" t="s">
        <v>385</v>
      </c>
      <c r="B260" s="156">
        <f t="shared" si="11"/>
        <v>37.08</v>
      </c>
      <c r="C260" s="156">
        <f t="shared" si="10"/>
        <v>37.08</v>
      </c>
      <c r="D260" s="156">
        <v>37.08</v>
      </c>
      <c r="E260" s="156">
        <v>0</v>
      </c>
      <c r="F260" s="156"/>
      <c r="G260" s="156">
        <f t="shared" si="12"/>
        <v>0</v>
      </c>
      <c r="H260" s="156"/>
      <c r="I260" s="156"/>
      <c r="J260" s="156"/>
      <c r="K260" s="156"/>
      <c r="L260" s="156"/>
      <c r="M260" s="161"/>
    </row>
    <row r="261" s="150" customFormat="1" ht="18" customHeight="1" spans="1:13">
      <c r="A261" s="158" t="s">
        <v>386</v>
      </c>
      <c r="B261" s="156">
        <f t="shared" si="11"/>
        <v>45.85</v>
      </c>
      <c r="C261" s="156">
        <f t="shared" ref="C261:C269" si="13">SUM(D261:F261)</f>
        <v>45.85</v>
      </c>
      <c r="D261" s="156">
        <v>45.85</v>
      </c>
      <c r="E261" s="156">
        <v>0</v>
      </c>
      <c r="F261" s="156"/>
      <c r="G261" s="156">
        <f t="shared" si="12"/>
        <v>0</v>
      </c>
      <c r="H261" s="156"/>
      <c r="I261" s="156"/>
      <c r="J261" s="156"/>
      <c r="K261" s="156"/>
      <c r="L261" s="156"/>
      <c r="M261" s="161"/>
    </row>
    <row r="262" s="150" customFormat="1" ht="18" customHeight="1" spans="1:13">
      <c r="A262" s="158" t="s">
        <v>387</v>
      </c>
      <c r="B262" s="156">
        <f t="shared" ref="B262:B325" si="14">SUM(C262,G262,L262)</f>
        <v>33.8</v>
      </c>
      <c r="C262" s="156">
        <f t="shared" si="13"/>
        <v>33.8</v>
      </c>
      <c r="D262" s="156">
        <v>33.8</v>
      </c>
      <c r="E262" s="156">
        <v>0</v>
      </c>
      <c r="F262" s="156"/>
      <c r="G262" s="156">
        <f t="shared" ref="G262:G325" si="15">SUBTOTAL(9,H262:K262)</f>
        <v>0</v>
      </c>
      <c r="H262" s="156"/>
      <c r="I262" s="156"/>
      <c r="J262" s="156"/>
      <c r="K262" s="156"/>
      <c r="L262" s="156"/>
      <c r="M262" s="161"/>
    </row>
    <row r="263" s="150" customFormat="1" ht="18" customHeight="1" spans="1:13">
      <c r="A263" s="158" t="s">
        <v>388</v>
      </c>
      <c r="B263" s="156">
        <f t="shared" si="14"/>
        <v>40.76</v>
      </c>
      <c r="C263" s="156">
        <f t="shared" si="13"/>
        <v>40.76</v>
      </c>
      <c r="D263" s="156">
        <v>40.76</v>
      </c>
      <c r="E263" s="156">
        <v>0</v>
      </c>
      <c r="F263" s="156"/>
      <c r="G263" s="156">
        <f t="shared" si="15"/>
        <v>0</v>
      </c>
      <c r="H263" s="156"/>
      <c r="I263" s="156"/>
      <c r="J263" s="156"/>
      <c r="K263" s="156"/>
      <c r="L263" s="156"/>
      <c r="M263" s="161"/>
    </row>
    <row r="264" s="150" customFormat="1" ht="18" customHeight="1" spans="1:13">
      <c r="A264" s="158" t="s">
        <v>389</v>
      </c>
      <c r="B264" s="156">
        <f t="shared" si="14"/>
        <v>45.24</v>
      </c>
      <c r="C264" s="156">
        <f t="shared" si="13"/>
        <v>45.24</v>
      </c>
      <c r="D264" s="156">
        <v>45.24</v>
      </c>
      <c r="E264" s="156">
        <v>0</v>
      </c>
      <c r="F264" s="156"/>
      <c r="G264" s="156">
        <f t="shared" si="15"/>
        <v>0</v>
      </c>
      <c r="H264" s="156"/>
      <c r="I264" s="156"/>
      <c r="J264" s="156"/>
      <c r="K264" s="156"/>
      <c r="L264" s="156"/>
      <c r="M264" s="161"/>
    </row>
    <row r="265" s="150" customFormat="1" ht="18" customHeight="1" spans="1:13">
      <c r="A265" s="158" t="s">
        <v>390</v>
      </c>
      <c r="B265" s="156">
        <f t="shared" si="14"/>
        <v>51.02</v>
      </c>
      <c r="C265" s="156">
        <f t="shared" si="13"/>
        <v>51.02</v>
      </c>
      <c r="D265" s="156">
        <v>51.02</v>
      </c>
      <c r="E265" s="156">
        <v>0</v>
      </c>
      <c r="F265" s="156"/>
      <c r="G265" s="156">
        <f t="shared" si="15"/>
        <v>0</v>
      </c>
      <c r="H265" s="156"/>
      <c r="I265" s="156"/>
      <c r="J265" s="156"/>
      <c r="K265" s="156"/>
      <c r="L265" s="156"/>
      <c r="M265" s="161"/>
    </row>
    <row r="266" s="150" customFormat="1" ht="18" customHeight="1" spans="1:13">
      <c r="A266" s="158" t="s">
        <v>391</v>
      </c>
      <c r="B266" s="156">
        <f t="shared" si="14"/>
        <v>40.77</v>
      </c>
      <c r="C266" s="156">
        <f t="shared" si="13"/>
        <v>40.77</v>
      </c>
      <c r="D266" s="156">
        <v>40.77</v>
      </c>
      <c r="E266" s="156">
        <v>0</v>
      </c>
      <c r="F266" s="156"/>
      <c r="G266" s="156">
        <f t="shared" si="15"/>
        <v>0</v>
      </c>
      <c r="H266" s="156"/>
      <c r="I266" s="156"/>
      <c r="J266" s="156"/>
      <c r="K266" s="156"/>
      <c r="L266" s="156"/>
      <c r="M266" s="161"/>
    </row>
    <row r="267" s="150" customFormat="1" ht="18" customHeight="1" spans="1:13">
      <c r="A267" s="158" t="s">
        <v>392</v>
      </c>
      <c r="B267" s="156">
        <f t="shared" si="14"/>
        <v>17.35</v>
      </c>
      <c r="C267" s="156">
        <f t="shared" si="13"/>
        <v>17.35</v>
      </c>
      <c r="D267" s="156">
        <v>17.35</v>
      </c>
      <c r="E267" s="156">
        <v>0</v>
      </c>
      <c r="F267" s="156"/>
      <c r="G267" s="156">
        <f t="shared" si="15"/>
        <v>0</v>
      </c>
      <c r="H267" s="156"/>
      <c r="I267" s="156"/>
      <c r="J267" s="156"/>
      <c r="K267" s="156"/>
      <c r="L267" s="156"/>
      <c r="M267" s="161"/>
    </row>
    <row r="268" s="150" customFormat="1" ht="18" customHeight="1" spans="1:13">
      <c r="A268" s="158" t="s">
        <v>393</v>
      </c>
      <c r="B268" s="156">
        <f t="shared" si="14"/>
        <v>47.94</v>
      </c>
      <c r="C268" s="156">
        <f t="shared" si="13"/>
        <v>47.94</v>
      </c>
      <c r="D268" s="156">
        <v>47.94</v>
      </c>
      <c r="E268" s="156">
        <v>0</v>
      </c>
      <c r="F268" s="156"/>
      <c r="G268" s="156">
        <f t="shared" si="15"/>
        <v>0</v>
      </c>
      <c r="H268" s="156"/>
      <c r="I268" s="156"/>
      <c r="J268" s="156"/>
      <c r="K268" s="156"/>
      <c r="L268" s="156"/>
      <c r="M268" s="161"/>
    </row>
    <row r="269" s="150" customFormat="1" ht="18" customHeight="1" spans="1:13">
      <c r="A269" s="158" t="s">
        <v>394</v>
      </c>
      <c r="B269" s="156">
        <f t="shared" si="14"/>
        <v>21.52</v>
      </c>
      <c r="C269" s="156">
        <f t="shared" si="13"/>
        <v>21.52</v>
      </c>
      <c r="D269" s="156">
        <v>21.52</v>
      </c>
      <c r="E269" s="156">
        <v>0</v>
      </c>
      <c r="F269" s="156"/>
      <c r="G269" s="156">
        <f t="shared" si="15"/>
        <v>0</v>
      </c>
      <c r="H269" s="156"/>
      <c r="I269" s="156"/>
      <c r="J269" s="156"/>
      <c r="K269" s="156"/>
      <c r="L269" s="156"/>
      <c r="M269" s="161"/>
    </row>
    <row r="270" s="150" customFormat="1" ht="18" customHeight="1" spans="1:13">
      <c r="A270" s="158" t="s">
        <v>395</v>
      </c>
      <c r="B270" s="156">
        <f t="shared" si="14"/>
        <v>400</v>
      </c>
      <c r="C270" s="156"/>
      <c r="D270" s="156"/>
      <c r="E270" s="156"/>
      <c r="F270" s="156"/>
      <c r="G270" s="156">
        <f t="shared" si="15"/>
        <v>400</v>
      </c>
      <c r="H270" s="156">
        <v>400</v>
      </c>
      <c r="I270" s="156"/>
      <c r="J270" s="156"/>
      <c r="K270" s="156"/>
      <c r="L270" s="156"/>
      <c r="M270" s="161"/>
    </row>
    <row r="271" s="150" customFormat="1" ht="18" customHeight="1" spans="1:13">
      <c r="A271" s="158" t="s">
        <v>396</v>
      </c>
      <c r="B271" s="156">
        <f t="shared" si="14"/>
        <v>29.85</v>
      </c>
      <c r="C271" s="156">
        <f t="shared" ref="C271:C281" si="16">SUM(D271:F271)</f>
        <v>29.85</v>
      </c>
      <c r="D271" s="156">
        <v>29.85</v>
      </c>
      <c r="E271" s="156">
        <v>0</v>
      </c>
      <c r="F271" s="156"/>
      <c r="G271" s="156">
        <f t="shared" si="15"/>
        <v>0</v>
      </c>
      <c r="H271" s="156"/>
      <c r="I271" s="156"/>
      <c r="J271" s="156"/>
      <c r="K271" s="156"/>
      <c r="L271" s="156"/>
      <c r="M271" s="161"/>
    </row>
    <row r="272" s="150" customFormat="1" ht="18" customHeight="1" spans="1:13">
      <c r="A272" s="158" t="s">
        <v>397</v>
      </c>
      <c r="B272" s="156">
        <f t="shared" si="14"/>
        <v>46.71</v>
      </c>
      <c r="C272" s="156">
        <f t="shared" si="16"/>
        <v>46.71</v>
      </c>
      <c r="D272" s="156">
        <v>46.71</v>
      </c>
      <c r="E272" s="156">
        <v>0</v>
      </c>
      <c r="F272" s="156"/>
      <c r="G272" s="156">
        <f t="shared" si="15"/>
        <v>0</v>
      </c>
      <c r="H272" s="156"/>
      <c r="I272" s="156"/>
      <c r="J272" s="156"/>
      <c r="K272" s="156"/>
      <c r="L272" s="156"/>
      <c r="M272" s="161"/>
    </row>
    <row r="273" s="150" customFormat="1" ht="18" customHeight="1" spans="1:13">
      <c r="A273" s="158" t="s">
        <v>398</v>
      </c>
      <c r="B273" s="156">
        <f t="shared" si="14"/>
        <v>117.14</v>
      </c>
      <c r="C273" s="156">
        <f t="shared" si="16"/>
        <v>117.14</v>
      </c>
      <c r="D273" s="156">
        <v>117.14</v>
      </c>
      <c r="E273" s="156">
        <v>0</v>
      </c>
      <c r="F273" s="156"/>
      <c r="G273" s="156">
        <f t="shared" si="15"/>
        <v>0</v>
      </c>
      <c r="H273" s="156"/>
      <c r="I273" s="156"/>
      <c r="J273" s="156"/>
      <c r="K273" s="156"/>
      <c r="L273" s="156"/>
      <c r="M273" s="161"/>
    </row>
    <row r="274" s="150" customFormat="1" ht="18" customHeight="1" spans="1:13">
      <c r="A274" s="158" t="s">
        <v>399</v>
      </c>
      <c r="B274" s="156">
        <f t="shared" si="14"/>
        <v>8.96</v>
      </c>
      <c r="C274" s="156">
        <f t="shared" si="16"/>
        <v>8.96</v>
      </c>
      <c r="D274" s="156">
        <v>8.96</v>
      </c>
      <c r="E274" s="156">
        <v>0</v>
      </c>
      <c r="F274" s="156"/>
      <c r="G274" s="156">
        <f t="shared" si="15"/>
        <v>0</v>
      </c>
      <c r="H274" s="156"/>
      <c r="I274" s="156"/>
      <c r="J274" s="156"/>
      <c r="K274" s="156"/>
      <c r="L274" s="156"/>
      <c r="M274" s="161"/>
    </row>
    <row r="275" s="150" customFormat="1" ht="18" customHeight="1" spans="1:13">
      <c r="A275" s="158" t="s">
        <v>400</v>
      </c>
      <c r="B275" s="156">
        <f t="shared" si="14"/>
        <v>10</v>
      </c>
      <c r="C275" s="156">
        <f t="shared" si="16"/>
        <v>0</v>
      </c>
      <c r="D275" s="156"/>
      <c r="E275" s="156"/>
      <c r="F275" s="156"/>
      <c r="G275" s="156">
        <f t="shared" si="15"/>
        <v>10</v>
      </c>
      <c r="H275" s="156">
        <v>10</v>
      </c>
      <c r="I275" s="156"/>
      <c r="J275" s="156"/>
      <c r="K275" s="156"/>
      <c r="L275" s="156"/>
      <c r="M275" s="161"/>
    </row>
    <row r="276" s="150" customFormat="1" ht="18" customHeight="1" spans="1:13">
      <c r="A276" s="158" t="s">
        <v>401</v>
      </c>
      <c r="B276" s="156">
        <f t="shared" si="14"/>
        <v>325.69</v>
      </c>
      <c r="C276" s="156">
        <f t="shared" si="16"/>
        <v>45.69</v>
      </c>
      <c r="D276" s="156">
        <v>45.69</v>
      </c>
      <c r="E276" s="156">
        <v>0</v>
      </c>
      <c r="F276" s="156"/>
      <c r="G276" s="156">
        <f t="shared" si="15"/>
        <v>280</v>
      </c>
      <c r="H276" s="156"/>
      <c r="I276" s="156">
        <v>280</v>
      </c>
      <c r="J276" s="156"/>
      <c r="K276" s="156"/>
      <c r="L276" s="156"/>
      <c r="M276" s="161"/>
    </row>
    <row r="277" s="150" customFormat="1" ht="18" customHeight="1" spans="1:13">
      <c r="A277" s="158" t="s">
        <v>402</v>
      </c>
      <c r="B277" s="156">
        <f t="shared" si="14"/>
        <v>132.24</v>
      </c>
      <c r="C277" s="156">
        <f t="shared" si="16"/>
        <v>72.24</v>
      </c>
      <c r="D277" s="156">
        <v>72.24</v>
      </c>
      <c r="E277" s="156">
        <v>0</v>
      </c>
      <c r="F277" s="156"/>
      <c r="G277" s="156">
        <f t="shared" si="15"/>
        <v>60</v>
      </c>
      <c r="H277" s="156">
        <v>60</v>
      </c>
      <c r="I277" s="156"/>
      <c r="J277" s="156"/>
      <c r="K277" s="156"/>
      <c r="L277" s="156"/>
      <c r="M277" s="161"/>
    </row>
    <row r="278" s="150" customFormat="1" ht="18" customHeight="1" spans="1:13">
      <c r="A278" s="158" t="s">
        <v>403</v>
      </c>
      <c r="B278" s="156">
        <f t="shared" si="14"/>
        <v>16.01</v>
      </c>
      <c r="C278" s="156">
        <f t="shared" si="16"/>
        <v>16.01</v>
      </c>
      <c r="D278" s="156">
        <v>16.01</v>
      </c>
      <c r="E278" s="156">
        <v>0</v>
      </c>
      <c r="F278" s="156"/>
      <c r="G278" s="156">
        <f t="shared" si="15"/>
        <v>0</v>
      </c>
      <c r="H278" s="156"/>
      <c r="I278" s="156"/>
      <c r="J278" s="156"/>
      <c r="K278" s="156"/>
      <c r="L278" s="156"/>
      <c r="M278" s="161"/>
    </row>
    <row r="279" s="150" customFormat="1" ht="18" customHeight="1" spans="1:13">
      <c r="A279" s="158" t="s">
        <v>404</v>
      </c>
      <c r="B279" s="156">
        <f t="shared" si="14"/>
        <v>46.21</v>
      </c>
      <c r="C279" s="156">
        <f t="shared" si="16"/>
        <v>46.21</v>
      </c>
      <c r="D279" s="156">
        <v>46.21</v>
      </c>
      <c r="E279" s="156">
        <v>0</v>
      </c>
      <c r="F279" s="156"/>
      <c r="G279" s="156">
        <f t="shared" si="15"/>
        <v>0</v>
      </c>
      <c r="H279" s="156"/>
      <c r="I279" s="156"/>
      <c r="J279" s="156"/>
      <c r="K279" s="156"/>
      <c r="L279" s="156"/>
      <c r="M279" s="161"/>
    </row>
    <row r="280" s="150" customFormat="1" ht="18" customHeight="1" spans="1:13">
      <c r="A280" s="158" t="s">
        <v>405</v>
      </c>
      <c r="B280" s="156">
        <f t="shared" si="14"/>
        <v>126.4</v>
      </c>
      <c r="C280" s="156">
        <f t="shared" si="16"/>
        <v>26.4</v>
      </c>
      <c r="D280" s="156">
        <v>26.4</v>
      </c>
      <c r="E280" s="156">
        <v>0</v>
      </c>
      <c r="F280" s="156"/>
      <c r="G280" s="156">
        <f t="shared" si="15"/>
        <v>100</v>
      </c>
      <c r="H280" s="156">
        <v>100</v>
      </c>
      <c r="I280" s="156"/>
      <c r="J280" s="156"/>
      <c r="K280" s="156"/>
      <c r="L280" s="156"/>
      <c r="M280" s="161"/>
    </row>
    <row r="281" s="150" customFormat="1" ht="18" customHeight="1" spans="1:13">
      <c r="A281" s="158" t="s">
        <v>406</v>
      </c>
      <c r="B281" s="156">
        <f t="shared" si="14"/>
        <v>48.31</v>
      </c>
      <c r="C281" s="156">
        <f t="shared" si="16"/>
        <v>28.31</v>
      </c>
      <c r="D281" s="156">
        <v>28.31</v>
      </c>
      <c r="E281" s="156">
        <v>0</v>
      </c>
      <c r="F281" s="156"/>
      <c r="G281" s="156">
        <f t="shared" si="15"/>
        <v>20</v>
      </c>
      <c r="H281" s="156">
        <v>20</v>
      </c>
      <c r="I281" s="156"/>
      <c r="J281" s="156"/>
      <c r="K281" s="156"/>
      <c r="L281" s="156"/>
      <c r="M281" s="161"/>
    </row>
    <row r="282" s="150" customFormat="1" ht="18" customHeight="1" spans="1:13">
      <c r="A282" s="158" t="s">
        <v>407</v>
      </c>
      <c r="B282" s="156">
        <f t="shared" si="14"/>
        <v>600</v>
      </c>
      <c r="C282" s="156"/>
      <c r="D282" s="156"/>
      <c r="E282" s="156"/>
      <c r="F282" s="156"/>
      <c r="G282" s="156">
        <f t="shared" si="15"/>
        <v>600</v>
      </c>
      <c r="H282" s="156">
        <v>600</v>
      </c>
      <c r="I282" s="156"/>
      <c r="J282" s="156"/>
      <c r="K282" s="156"/>
      <c r="L282" s="156"/>
      <c r="M282" s="161"/>
    </row>
    <row r="283" s="150" customFormat="1" ht="18" customHeight="1" spans="1:13">
      <c r="A283" s="158" t="s">
        <v>408</v>
      </c>
      <c r="B283" s="156">
        <f t="shared" si="14"/>
        <v>1954.92</v>
      </c>
      <c r="C283" s="156">
        <f t="shared" ref="C283:C334" si="17">SUM(D283:F283)</f>
        <v>114.92</v>
      </c>
      <c r="D283" s="156">
        <v>105.32</v>
      </c>
      <c r="E283" s="156">
        <v>9.6</v>
      </c>
      <c r="F283" s="156"/>
      <c r="G283" s="156">
        <f t="shared" si="15"/>
        <v>1840</v>
      </c>
      <c r="H283" s="156">
        <v>1540</v>
      </c>
      <c r="I283" s="156">
        <v>300</v>
      </c>
      <c r="J283" s="156"/>
      <c r="K283" s="156"/>
      <c r="L283" s="156"/>
      <c r="M283" s="161"/>
    </row>
    <row r="284" s="150" customFormat="1" ht="18" customHeight="1" spans="1:13">
      <c r="A284" s="158" t="s">
        <v>409</v>
      </c>
      <c r="B284" s="156">
        <f t="shared" si="14"/>
        <v>69.13</v>
      </c>
      <c r="C284" s="156">
        <f t="shared" si="17"/>
        <v>39.13</v>
      </c>
      <c r="D284" s="156">
        <v>39.13</v>
      </c>
      <c r="E284" s="156">
        <v>0</v>
      </c>
      <c r="F284" s="156"/>
      <c r="G284" s="156">
        <f t="shared" si="15"/>
        <v>30</v>
      </c>
      <c r="H284" s="156"/>
      <c r="I284" s="156">
        <v>30</v>
      </c>
      <c r="J284" s="156"/>
      <c r="K284" s="156"/>
      <c r="L284" s="156"/>
      <c r="M284" s="161"/>
    </row>
    <row r="285" s="150" customFormat="1" ht="18" customHeight="1" spans="1:13">
      <c r="A285" s="158" t="s">
        <v>410</v>
      </c>
      <c r="B285" s="156">
        <f t="shared" si="14"/>
        <v>107.27</v>
      </c>
      <c r="C285" s="156">
        <f t="shared" si="17"/>
        <v>57.27</v>
      </c>
      <c r="D285" s="156">
        <v>57.27</v>
      </c>
      <c r="E285" s="156">
        <v>0</v>
      </c>
      <c r="F285" s="156"/>
      <c r="G285" s="156">
        <f t="shared" si="15"/>
        <v>50</v>
      </c>
      <c r="H285" s="156"/>
      <c r="I285" s="156">
        <v>50</v>
      </c>
      <c r="J285" s="156"/>
      <c r="K285" s="156"/>
      <c r="L285" s="156"/>
      <c r="M285" s="161"/>
    </row>
    <row r="286" s="150" customFormat="1" ht="18" customHeight="1" spans="1:13">
      <c r="A286" s="158" t="s">
        <v>411</v>
      </c>
      <c r="B286" s="156">
        <f t="shared" si="14"/>
        <v>93.59</v>
      </c>
      <c r="C286" s="156">
        <f t="shared" si="17"/>
        <v>68.59</v>
      </c>
      <c r="D286" s="156">
        <v>68.59</v>
      </c>
      <c r="E286" s="156">
        <v>0</v>
      </c>
      <c r="F286" s="156"/>
      <c r="G286" s="156">
        <f t="shared" si="15"/>
        <v>25</v>
      </c>
      <c r="H286" s="156"/>
      <c r="I286" s="156">
        <v>25</v>
      </c>
      <c r="J286" s="156"/>
      <c r="K286" s="156"/>
      <c r="L286" s="156"/>
      <c r="M286" s="161"/>
    </row>
    <row r="287" s="150" customFormat="1" ht="18" customHeight="1" spans="1:13">
      <c r="A287" s="158" t="s">
        <v>412</v>
      </c>
      <c r="B287" s="156">
        <f t="shared" si="14"/>
        <v>50.36</v>
      </c>
      <c r="C287" s="156">
        <f t="shared" si="17"/>
        <v>30.36</v>
      </c>
      <c r="D287" s="156">
        <v>30.36</v>
      </c>
      <c r="E287" s="156">
        <v>0</v>
      </c>
      <c r="F287" s="156"/>
      <c r="G287" s="156">
        <f t="shared" si="15"/>
        <v>20</v>
      </c>
      <c r="H287" s="156"/>
      <c r="I287" s="156">
        <v>20</v>
      </c>
      <c r="J287" s="156"/>
      <c r="K287" s="156"/>
      <c r="L287" s="156"/>
      <c r="M287" s="161"/>
    </row>
    <row r="288" s="150" customFormat="1" ht="18" customHeight="1" spans="1:13">
      <c r="A288" s="158" t="s">
        <v>413</v>
      </c>
      <c r="B288" s="156">
        <f t="shared" si="14"/>
        <v>68.31</v>
      </c>
      <c r="C288" s="156">
        <f t="shared" si="17"/>
        <v>28.31</v>
      </c>
      <c r="D288" s="156">
        <v>28.31</v>
      </c>
      <c r="E288" s="156">
        <v>0</v>
      </c>
      <c r="F288" s="156"/>
      <c r="G288" s="156">
        <f t="shared" si="15"/>
        <v>40</v>
      </c>
      <c r="H288" s="156"/>
      <c r="I288" s="156">
        <v>40</v>
      </c>
      <c r="J288" s="156"/>
      <c r="K288" s="156"/>
      <c r="L288" s="156"/>
      <c r="M288" s="161"/>
    </row>
    <row r="289" s="150" customFormat="1" ht="18" customHeight="1" spans="1:13">
      <c r="A289" s="158" t="s">
        <v>414</v>
      </c>
      <c r="B289" s="156">
        <f t="shared" si="14"/>
        <v>139.63</v>
      </c>
      <c r="C289" s="156">
        <f t="shared" si="17"/>
        <v>79.63</v>
      </c>
      <c r="D289" s="156">
        <v>79.63</v>
      </c>
      <c r="E289" s="156">
        <v>0</v>
      </c>
      <c r="F289" s="156"/>
      <c r="G289" s="156">
        <f t="shared" si="15"/>
        <v>60</v>
      </c>
      <c r="H289" s="156"/>
      <c r="I289" s="156">
        <v>60</v>
      </c>
      <c r="J289" s="156"/>
      <c r="K289" s="156"/>
      <c r="L289" s="156"/>
      <c r="M289" s="161"/>
    </row>
    <row r="290" s="150" customFormat="1" ht="18" customHeight="1" spans="1:13">
      <c r="A290" s="158" t="s">
        <v>415</v>
      </c>
      <c r="B290" s="156">
        <f t="shared" si="14"/>
        <v>118.27</v>
      </c>
      <c r="C290" s="156">
        <f t="shared" si="17"/>
        <v>68.27</v>
      </c>
      <c r="D290" s="156">
        <v>68.27</v>
      </c>
      <c r="E290" s="156">
        <v>0</v>
      </c>
      <c r="F290" s="156"/>
      <c r="G290" s="156">
        <f t="shared" si="15"/>
        <v>50</v>
      </c>
      <c r="H290" s="156"/>
      <c r="I290" s="156">
        <v>50</v>
      </c>
      <c r="J290" s="156"/>
      <c r="K290" s="156"/>
      <c r="L290" s="156"/>
      <c r="M290" s="161"/>
    </row>
    <row r="291" s="150" customFormat="1" ht="18" customHeight="1" spans="1:13">
      <c r="A291" s="158" t="s">
        <v>416</v>
      </c>
      <c r="B291" s="156">
        <f t="shared" si="14"/>
        <v>51.25</v>
      </c>
      <c r="C291" s="156">
        <f t="shared" si="17"/>
        <v>41.25</v>
      </c>
      <c r="D291" s="156">
        <v>41.25</v>
      </c>
      <c r="E291" s="156">
        <v>0</v>
      </c>
      <c r="F291" s="156"/>
      <c r="G291" s="156">
        <f t="shared" si="15"/>
        <v>10</v>
      </c>
      <c r="H291" s="156"/>
      <c r="I291" s="156">
        <v>10</v>
      </c>
      <c r="J291" s="156"/>
      <c r="K291" s="156"/>
      <c r="L291" s="156"/>
      <c r="M291" s="161"/>
    </row>
    <row r="292" s="150" customFormat="1" ht="18" customHeight="1" spans="1:13">
      <c r="A292" s="158" t="s">
        <v>417</v>
      </c>
      <c r="B292" s="156">
        <f t="shared" si="14"/>
        <v>50.38</v>
      </c>
      <c r="C292" s="156">
        <f t="shared" si="17"/>
        <v>30.38</v>
      </c>
      <c r="D292" s="156">
        <v>30.38</v>
      </c>
      <c r="E292" s="156">
        <v>0</v>
      </c>
      <c r="F292" s="156"/>
      <c r="G292" s="156">
        <f t="shared" si="15"/>
        <v>20</v>
      </c>
      <c r="H292" s="156"/>
      <c r="I292" s="156">
        <v>20</v>
      </c>
      <c r="J292" s="156"/>
      <c r="K292" s="156"/>
      <c r="L292" s="156"/>
      <c r="M292" s="161"/>
    </row>
    <row r="293" s="150" customFormat="1" ht="18" customHeight="1" spans="1:13">
      <c r="A293" s="158" t="s">
        <v>418</v>
      </c>
      <c r="B293" s="156">
        <f t="shared" si="14"/>
        <v>62.73</v>
      </c>
      <c r="C293" s="156">
        <f t="shared" si="17"/>
        <v>22.73</v>
      </c>
      <c r="D293" s="156">
        <v>22.73</v>
      </c>
      <c r="E293" s="156">
        <v>0</v>
      </c>
      <c r="F293" s="156"/>
      <c r="G293" s="156">
        <f t="shared" si="15"/>
        <v>40</v>
      </c>
      <c r="H293" s="156"/>
      <c r="I293" s="156">
        <v>40</v>
      </c>
      <c r="J293" s="156"/>
      <c r="K293" s="156"/>
      <c r="L293" s="156"/>
      <c r="M293" s="161"/>
    </row>
    <row r="294" s="150" customFormat="1" ht="18" customHeight="1" spans="1:13">
      <c r="A294" s="158" t="s">
        <v>419</v>
      </c>
      <c r="B294" s="156">
        <f t="shared" si="14"/>
        <v>36.23</v>
      </c>
      <c r="C294" s="156">
        <f t="shared" si="17"/>
        <v>26.23</v>
      </c>
      <c r="D294" s="156">
        <v>26.23</v>
      </c>
      <c r="E294" s="156">
        <v>0</v>
      </c>
      <c r="F294" s="156"/>
      <c r="G294" s="156">
        <f t="shared" si="15"/>
        <v>10</v>
      </c>
      <c r="H294" s="156"/>
      <c r="I294" s="156">
        <v>10</v>
      </c>
      <c r="J294" s="156"/>
      <c r="K294" s="156"/>
      <c r="L294" s="156"/>
      <c r="M294" s="161"/>
    </row>
    <row r="295" s="150" customFormat="1" ht="18" customHeight="1" spans="1:13">
      <c r="A295" s="158" t="s">
        <v>420</v>
      </c>
      <c r="B295" s="156">
        <f t="shared" si="14"/>
        <v>35.16</v>
      </c>
      <c r="C295" s="156">
        <f t="shared" si="17"/>
        <v>20.16</v>
      </c>
      <c r="D295" s="156">
        <v>20.16</v>
      </c>
      <c r="E295" s="156">
        <v>0</v>
      </c>
      <c r="F295" s="156"/>
      <c r="G295" s="156">
        <f t="shared" si="15"/>
        <v>15</v>
      </c>
      <c r="H295" s="156"/>
      <c r="I295" s="156">
        <v>15</v>
      </c>
      <c r="J295" s="156"/>
      <c r="K295" s="156"/>
      <c r="L295" s="156"/>
      <c r="M295" s="161"/>
    </row>
    <row r="296" s="150" customFormat="1" ht="18" customHeight="1" spans="1:13">
      <c r="A296" s="158" t="s">
        <v>421</v>
      </c>
      <c r="B296" s="156">
        <f t="shared" si="14"/>
        <v>99.15</v>
      </c>
      <c r="C296" s="156">
        <f t="shared" si="17"/>
        <v>49.15</v>
      </c>
      <c r="D296" s="156">
        <v>49.15</v>
      </c>
      <c r="E296" s="156">
        <v>0</v>
      </c>
      <c r="F296" s="156"/>
      <c r="G296" s="156">
        <f t="shared" si="15"/>
        <v>50</v>
      </c>
      <c r="H296" s="156"/>
      <c r="I296" s="156">
        <v>50</v>
      </c>
      <c r="J296" s="156"/>
      <c r="K296" s="156"/>
      <c r="L296" s="156"/>
      <c r="M296" s="161"/>
    </row>
    <row r="297" s="150" customFormat="1" ht="18" customHeight="1" spans="1:13">
      <c r="A297" s="158" t="s">
        <v>422</v>
      </c>
      <c r="B297" s="156">
        <f t="shared" si="14"/>
        <v>99.52</v>
      </c>
      <c r="C297" s="156">
        <f t="shared" si="17"/>
        <v>69.52</v>
      </c>
      <c r="D297" s="156">
        <v>69.52</v>
      </c>
      <c r="E297" s="156">
        <v>0</v>
      </c>
      <c r="F297" s="156"/>
      <c r="G297" s="156">
        <f t="shared" si="15"/>
        <v>30</v>
      </c>
      <c r="H297" s="156"/>
      <c r="I297" s="156">
        <v>30</v>
      </c>
      <c r="J297" s="156"/>
      <c r="K297" s="156"/>
      <c r="L297" s="156"/>
      <c r="M297" s="161"/>
    </row>
    <row r="298" s="150" customFormat="1" ht="18" customHeight="1" spans="1:13">
      <c r="A298" s="158" t="s">
        <v>423</v>
      </c>
      <c r="B298" s="156">
        <f t="shared" si="14"/>
        <v>73.92</v>
      </c>
      <c r="C298" s="156">
        <f t="shared" si="17"/>
        <v>48.92</v>
      </c>
      <c r="D298" s="156">
        <v>48.92</v>
      </c>
      <c r="E298" s="156">
        <v>0</v>
      </c>
      <c r="F298" s="156"/>
      <c r="G298" s="156">
        <f t="shared" si="15"/>
        <v>25</v>
      </c>
      <c r="H298" s="156"/>
      <c r="I298" s="156">
        <v>25</v>
      </c>
      <c r="J298" s="156"/>
      <c r="K298" s="156"/>
      <c r="L298" s="156"/>
      <c r="M298" s="161"/>
    </row>
    <row r="299" s="150" customFormat="1" ht="18" customHeight="1" spans="1:13">
      <c r="A299" s="158" t="s">
        <v>424</v>
      </c>
      <c r="B299" s="156">
        <f t="shared" si="14"/>
        <v>59.3</v>
      </c>
      <c r="C299" s="156">
        <f t="shared" si="17"/>
        <v>49.3</v>
      </c>
      <c r="D299" s="156">
        <v>49.3</v>
      </c>
      <c r="E299" s="156">
        <v>0</v>
      </c>
      <c r="F299" s="156"/>
      <c r="G299" s="156">
        <f t="shared" si="15"/>
        <v>10</v>
      </c>
      <c r="H299" s="156"/>
      <c r="I299" s="156">
        <v>10</v>
      </c>
      <c r="J299" s="156"/>
      <c r="K299" s="156"/>
      <c r="L299" s="156"/>
      <c r="M299" s="161"/>
    </row>
    <row r="300" s="150" customFormat="1" ht="18" customHeight="1" spans="1:13">
      <c r="A300" s="158" t="s">
        <v>425</v>
      </c>
      <c r="B300" s="156">
        <f t="shared" si="14"/>
        <v>59.95</v>
      </c>
      <c r="C300" s="156">
        <f t="shared" si="17"/>
        <v>39.95</v>
      </c>
      <c r="D300" s="156">
        <v>39.95</v>
      </c>
      <c r="E300" s="156">
        <v>0</v>
      </c>
      <c r="F300" s="156"/>
      <c r="G300" s="156">
        <f t="shared" si="15"/>
        <v>20</v>
      </c>
      <c r="H300" s="156"/>
      <c r="I300" s="156">
        <v>20</v>
      </c>
      <c r="J300" s="156"/>
      <c r="K300" s="156"/>
      <c r="L300" s="156"/>
      <c r="M300" s="161"/>
    </row>
    <row r="301" s="150" customFormat="1" ht="18" customHeight="1" spans="1:13">
      <c r="A301" s="158" t="s">
        <v>426</v>
      </c>
      <c r="B301" s="156">
        <f t="shared" si="14"/>
        <v>36.97</v>
      </c>
      <c r="C301" s="156">
        <f t="shared" si="17"/>
        <v>31.97</v>
      </c>
      <c r="D301" s="156">
        <v>31.97</v>
      </c>
      <c r="E301" s="156">
        <v>0</v>
      </c>
      <c r="F301" s="156"/>
      <c r="G301" s="156">
        <f t="shared" si="15"/>
        <v>5</v>
      </c>
      <c r="H301" s="156"/>
      <c r="I301" s="156">
        <v>5</v>
      </c>
      <c r="J301" s="156"/>
      <c r="K301" s="156"/>
      <c r="L301" s="156"/>
      <c r="M301" s="161"/>
    </row>
    <row r="302" s="150" customFormat="1" ht="18" customHeight="1" spans="1:13">
      <c r="A302" s="158" t="s">
        <v>427</v>
      </c>
      <c r="B302" s="156">
        <f t="shared" si="14"/>
        <v>37.14</v>
      </c>
      <c r="C302" s="156">
        <f t="shared" si="17"/>
        <v>22.14</v>
      </c>
      <c r="D302" s="156">
        <v>22.14</v>
      </c>
      <c r="E302" s="156">
        <v>0</v>
      </c>
      <c r="F302" s="156"/>
      <c r="G302" s="156">
        <f t="shared" si="15"/>
        <v>15</v>
      </c>
      <c r="H302" s="156"/>
      <c r="I302" s="156">
        <v>15</v>
      </c>
      <c r="J302" s="156"/>
      <c r="K302" s="156"/>
      <c r="L302" s="156"/>
      <c r="M302" s="161"/>
    </row>
    <row r="303" s="150" customFormat="1" ht="18" customHeight="1" spans="1:13">
      <c r="A303" s="158" t="s">
        <v>428</v>
      </c>
      <c r="B303" s="156">
        <f t="shared" si="14"/>
        <v>77.34</v>
      </c>
      <c r="C303" s="156">
        <f t="shared" si="17"/>
        <v>77.34</v>
      </c>
      <c r="D303" s="156">
        <v>77.34</v>
      </c>
      <c r="E303" s="156">
        <v>0</v>
      </c>
      <c r="F303" s="156"/>
      <c r="G303" s="156">
        <f t="shared" si="15"/>
        <v>0</v>
      </c>
      <c r="H303" s="156"/>
      <c r="I303" s="156"/>
      <c r="J303" s="156"/>
      <c r="K303" s="156"/>
      <c r="L303" s="156"/>
      <c r="M303" s="161"/>
    </row>
    <row r="304" s="150" customFormat="1" ht="18" customHeight="1" spans="1:13">
      <c r="A304" s="158" t="s">
        <v>429</v>
      </c>
      <c r="B304" s="156">
        <f t="shared" si="14"/>
        <v>683.95</v>
      </c>
      <c r="C304" s="156">
        <f t="shared" si="17"/>
        <v>683.95</v>
      </c>
      <c r="D304" s="156">
        <v>683.95</v>
      </c>
      <c r="E304" s="156">
        <v>0</v>
      </c>
      <c r="F304" s="156"/>
      <c r="G304" s="156">
        <f t="shared" si="15"/>
        <v>0</v>
      </c>
      <c r="H304" s="156"/>
      <c r="I304" s="156"/>
      <c r="J304" s="156"/>
      <c r="K304" s="156"/>
      <c r="L304" s="156"/>
      <c r="M304" s="161"/>
    </row>
    <row r="305" s="150" customFormat="1" ht="18" customHeight="1" spans="1:13">
      <c r="A305" s="158" t="s">
        <v>430</v>
      </c>
      <c r="B305" s="156">
        <f t="shared" si="14"/>
        <v>32.89</v>
      </c>
      <c r="C305" s="156">
        <f t="shared" si="17"/>
        <v>17.89</v>
      </c>
      <c r="D305" s="156">
        <v>17.89</v>
      </c>
      <c r="E305" s="156">
        <v>0</v>
      </c>
      <c r="F305" s="156"/>
      <c r="G305" s="156">
        <f t="shared" si="15"/>
        <v>15</v>
      </c>
      <c r="H305" s="156"/>
      <c r="I305" s="156">
        <v>15</v>
      </c>
      <c r="J305" s="156"/>
      <c r="K305" s="156"/>
      <c r="L305" s="156"/>
      <c r="M305" s="161"/>
    </row>
    <row r="306" s="150" customFormat="1" ht="18" customHeight="1" spans="1:13">
      <c r="A306" s="158" t="s">
        <v>431</v>
      </c>
      <c r="B306" s="156">
        <f t="shared" si="14"/>
        <v>522.18</v>
      </c>
      <c r="C306" s="156">
        <f t="shared" si="17"/>
        <v>222.18</v>
      </c>
      <c r="D306" s="156">
        <v>180.78</v>
      </c>
      <c r="E306" s="156">
        <v>41.4</v>
      </c>
      <c r="F306" s="156"/>
      <c r="G306" s="156">
        <f t="shared" si="15"/>
        <v>300</v>
      </c>
      <c r="H306" s="156"/>
      <c r="I306" s="156">
        <v>300</v>
      </c>
      <c r="J306" s="156"/>
      <c r="K306" s="156"/>
      <c r="L306" s="156"/>
      <c r="M306" s="161"/>
    </row>
    <row r="307" s="150" customFormat="1" ht="18" customHeight="1" spans="1:13">
      <c r="A307" s="158" t="s">
        <v>432</v>
      </c>
      <c r="B307" s="156">
        <f t="shared" si="14"/>
        <v>273.59</v>
      </c>
      <c r="C307" s="156">
        <f t="shared" si="17"/>
        <v>73.59</v>
      </c>
      <c r="D307" s="156">
        <v>67.59</v>
      </c>
      <c r="E307" s="156">
        <v>6</v>
      </c>
      <c r="F307" s="156"/>
      <c r="G307" s="156">
        <f t="shared" si="15"/>
        <v>200</v>
      </c>
      <c r="H307" s="156"/>
      <c r="I307" s="156">
        <v>200</v>
      </c>
      <c r="J307" s="156"/>
      <c r="K307" s="156"/>
      <c r="L307" s="156"/>
      <c r="M307" s="161"/>
    </row>
    <row r="308" s="150" customFormat="1" ht="18" customHeight="1" spans="1:13">
      <c r="A308" s="158" t="s">
        <v>433</v>
      </c>
      <c r="B308" s="156">
        <f t="shared" si="14"/>
        <v>127.15</v>
      </c>
      <c r="C308" s="156">
        <f t="shared" si="17"/>
        <v>127.15</v>
      </c>
      <c r="D308" s="156">
        <v>127.15</v>
      </c>
      <c r="E308" s="156">
        <v>0</v>
      </c>
      <c r="F308" s="156"/>
      <c r="G308" s="156">
        <f t="shared" si="15"/>
        <v>0</v>
      </c>
      <c r="H308" s="156"/>
      <c r="I308" s="156"/>
      <c r="J308" s="156"/>
      <c r="K308" s="156"/>
      <c r="L308" s="156"/>
      <c r="M308" s="161"/>
    </row>
    <row r="309" s="150" customFormat="1" ht="18" customHeight="1" spans="1:13">
      <c r="A309" s="158" t="s">
        <v>434</v>
      </c>
      <c r="B309" s="156">
        <f t="shared" si="14"/>
        <v>70.94</v>
      </c>
      <c r="C309" s="156">
        <f t="shared" si="17"/>
        <v>70.94</v>
      </c>
      <c r="D309" s="156">
        <v>70.94</v>
      </c>
      <c r="E309" s="156">
        <v>0</v>
      </c>
      <c r="F309" s="156"/>
      <c r="G309" s="156">
        <f t="shared" si="15"/>
        <v>0</v>
      </c>
      <c r="H309" s="156"/>
      <c r="I309" s="156"/>
      <c r="J309" s="156"/>
      <c r="K309" s="156"/>
      <c r="L309" s="156"/>
      <c r="M309" s="161"/>
    </row>
    <row r="310" s="150" customFormat="1" ht="18" customHeight="1" spans="1:13">
      <c r="A310" s="158" t="s">
        <v>435</v>
      </c>
      <c r="B310" s="156">
        <f t="shared" si="14"/>
        <v>149.38</v>
      </c>
      <c r="C310" s="156">
        <f t="shared" si="17"/>
        <v>149.38</v>
      </c>
      <c r="D310" s="156">
        <v>138.58</v>
      </c>
      <c r="E310" s="156">
        <v>10.8</v>
      </c>
      <c r="F310" s="156"/>
      <c r="G310" s="156">
        <f t="shared" si="15"/>
        <v>0</v>
      </c>
      <c r="H310" s="156"/>
      <c r="I310" s="156"/>
      <c r="J310" s="156"/>
      <c r="K310" s="156"/>
      <c r="L310" s="156"/>
      <c r="M310" s="161"/>
    </row>
    <row r="311" s="150" customFormat="1" ht="18" customHeight="1" spans="1:13">
      <c r="A311" s="158" t="s">
        <v>436</v>
      </c>
      <c r="B311" s="156">
        <f t="shared" si="14"/>
        <v>173.73</v>
      </c>
      <c r="C311" s="156">
        <f t="shared" si="17"/>
        <v>173.73</v>
      </c>
      <c r="D311" s="156">
        <v>156.93</v>
      </c>
      <c r="E311" s="156">
        <v>16.8</v>
      </c>
      <c r="F311" s="156"/>
      <c r="G311" s="156">
        <f t="shared" si="15"/>
        <v>0</v>
      </c>
      <c r="H311" s="156"/>
      <c r="I311" s="156"/>
      <c r="J311" s="156"/>
      <c r="K311" s="156"/>
      <c r="L311" s="156"/>
      <c r="M311" s="161"/>
    </row>
    <row r="312" s="150" customFormat="1" ht="18" customHeight="1" spans="1:13">
      <c r="A312" s="158" t="s">
        <v>437</v>
      </c>
      <c r="B312" s="156">
        <f t="shared" si="14"/>
        <v>87.01</v>
      </c>
      <c r="C312" s="156">
        <f t="shared" si="17"/>
        <v>87.01</v>
      </c>
      <c r="D312" s="156">
        <v>78.61</v>
      </c>
      <c r="E312" s="156">
        <v>8.4</v>
      </c>
      <c r="F312" s="156"/>
      <c r="G312" s="156">
        <f t="shared" si="15"/>
        <v>0</v>
      </c>
      <c r="H312" s="156"/>
      <c r="I312" s="156"/>
      <c r="J312" s="156"/>
      <c r="K312" s="156"/>
      <c r="L312" s="156"/>
      <c r="M312" s="161"/>
    </row>
    <row r="313" s="150" customFormat="1" ht="18" customHeight="1" spans="1:13">
      <c r="A313" s="158" t="s">
        <v>438</v>
      </c>
      <c r="B313" s="156">
        <f t="shared" si="14"/>
        <v>27</v>
      </c>
      <c r="C313" s="156">
        <f t="shared" si="17"/>
        <v>27</v>
      </c>
      <c r="D313" s="156">
        <v>27</v>
      </c>
      <c r="E313" s="156">
        <v>0</v>
      </c>
      <c r="F313" s="156"/>
      <c r="G313" s="156">
        <f t="shared" si="15"/>
        <v>0</v>
      </c>
      <c r="H313" s="156"/>
      <c r="I313" s="156"/>
      <c r="J313" s="156"/>
      <c r="K313" s="156"/>
      <c r="L313" s="156"/>
      <c r="M313" s="161"/>
    </row>
    <row r="314" s="150" customFormat="1" ht="18" customHeight="1" spans="1:13">
      <c r="A314" s="158" t="s">
        <v>439</v>
      </c>
      <c r="B314" s="156">
        <f t="shared" si="14"/>
        <v>27.66</v>
      </c>
      <c r="C314" s="156">
        <f t="shared" si="17"/>
        <v>27.66</v>
      </c>
      <c r="D314" s="156">
        <v>27.66</v>
      </c>
      <c r="E314" s="156">
        <v>0</v>
      </c>
      <c r="F314" s="156"/>
      <c r="G314" s="156">
        <f t="shared" si="15"/>
        <v>0</v>
      </c>
      <c r="H314" s="156"/>
      <c r="I314" s="156"/>
      <c r="J314" s="156"/>
      <c r="K314" s="156"/>
      <c r="L314" s="156"/>
      <c r="M314" s="161"/>
    </row>
    <row r="315" s="150" customFormat="1" ht="18" customHeight="1" spans="1:13">
      <c r="A315" s="158" t="s">
        <v>440</v>
      </c>
      <c r="B315" s="156">
        <f t="shared" si="14"/>
        <v>115</v>
      </c>
      <c r="C315" s="156">
        <f t="shared" si="17"/>
        <v>115</v>
      </c>
      <c r="D315" s="156">
        <v>105.4</v>
      </c>
      <c r="E315" s="156">
        <v>9.6</v>
      </c>
      <c r="F315" s="156"/>
      <c r="G315" s="156">
        <f t="shared" si="15"/>
        <v>0</v>
      </c>
      <c r="H315" s="156"/>
      <c r="I315" s="156"/>
      <c r="J315" s="156"/>
      <c r="K315" s="156"/>
      <c r="L315" s="156"/>
      <c r="M315" s="161"/>
    </row>
    <row r="316" s="150" customFormat="1" ht="18" customHeight="1" spans="1:13">
      <c r="A316" s="158" t="s">
        <v>441</v>
      </c>
      <c r="B316" s="156">
        <f t="shared" si="14"/>
        <v>337.46</v>
      </c>
      <c r="C316" s="156">
        <f t="shared" si="17"/>
        <v>337.46</v>
      </c>
      <c r="D316" s="156">
        <v>306.26</v>
      </c>
      <c r="E316" s="156">
        <v>31.2</v>
      </c>
      <c r="F316" s="156"/>
      <c r="G316" s="156">
        <f t="shared" si="15"/>
        <v>0</v>
      </c>
      <c r="H316" s="156"/>
      <c r="I316" s="156"/>
      <c r="J316" s="156"/>
      <c r="K316" s="156"/>
      <c r="L316" s="156"/>
      <c r="M316" s="161"/>
    </row>
    <row r="317" s="150" customFormat="1" ht="18" customHeight="1" spans="1:13">
      <c r="A317" s="158" t="s">
        <v>442</v>
      </c>
      <c r="B317" s="156">
        <f t="shared" si="14"/>
        <v>315.93</v>
      </c>
      <c r="C317" s="156">
        <f t="shared" si="17"/>
        <v>310.93</v>
      </c>
      <c r="D317" s="156">
        <v>285.73</v>
      </c>
      <c r="E317" s="156">
        <v>25.2</v>
      </c>
      <c r="F317" s="156"/>
      <c r="G317" s="156">
        <f t="shared" si="15"/>
        <v>5</v>
      </c>
      <c r="H317" s="156"/>
      <c r="I317" s="156">
        <v>5</v>
      </c>
      <c r="J317" s="156"/>
      <c r="K317" s="156"/>
      <c r="L317" s="156"/>
      <c r="M317" s="161"/>
    </row>
    <row r="318" s="150" customFormat="1" ht="18" customHeight="1" spans="1:13">
      <c r="A318" s="158" t="s">
        <v>443</v>
      </c>
      <c r="B318" s="156">
        <f t="shared" si="14"/>
        <v>73.36</v>
      </c>
      <c r="C318" s="156">
        <f t="shared" si="17"/>
        <v>71.36</v>
      </c>
      <c r="D318" s="156">
        <v>71.36</v>
      </c>
      <c r="E318" s="156">
        <v>0</v>
      </c>
      <c r="F318" s="156"/>
      <c r="G318" s="156">
        <f t="shared" si="15"/>
        <v>2</v>
      </c>
      <c r="H318" s="156"/>
      <c r="I318" s="156">
        <v>2</v>
      </c>
      <c r="J318" s="156"/>
      <c r="K318" s="156"/>
      <c r="L318" s="156"/>
      <c r="M318" s="161"/>
    </row>
    <row r="319" s="150" customFormat="1" ht="18" customHeight="1" spans="1:13">
      <c r="A319" s="158" t="s">
        <v>444</v>
      </c>
      <c r="B319" s="156">
        <f t="shared" si="14"/>
        <v>131.88</v>
      </c>
      <c r="C319" s="156">
        <f t="shared" si="17"/>
        <v>131.88</v>
      </c>
      <c r="D319" s="156">
        <v>131.88</v>
      </c>
      <c r="E319" s="156">
        <v>0</v>
      </c>
      <c r="F319" s="156"/>
      <c r="G319" s="156">
        <f t="shared" si="15"/>
        <v>0</v>
      </c>
      <c r="H319" s="156"/>
      <c r="I319" s="156"/>
      <c r="J319" s="156"/>
      <c r="K319" s="156"/>
      <c r="L319" s="156"/>
      <c r="M319" s="161"/>
    </row>
    <row r="320" s="150" customFormat="1" ht="18" customHeight="1" spans="1:13">
      <c r="A320" s="158" t="s">
        <v>445</v>
      </c>
      <c r="B320" s="156">
        <f t="shared" si="14"/>
        <v>78.44</v>
      </c>
      <c r="C320" s="156">
        <f t="shared" si="17"/>
        <v>78.44</v>
      </c>
      <c r="D320" s="156">
        <v>78.44</v>
      </c>
      <c r="E320" s="156">
        <v>0</v>
      </c>
      <c r="F320" s="156"/>
      <c r="G320" s="156">
        <f t="shared" si="15"/>
        <v>0</v>
      </c>
      <c r="H320" s="156"/>
      <c r="I320" s="156"/>
      <c r="J320" s="156"/>
      <c r="K320" s="156"/>
      <c r="L320" s="156"/>
      <c r="M320" s="161"/>
    </row>
    <row r="321" s="150" customFormat="1" ht="18" customHeight="1" spans="1:13">
      <c r="A321" s="158" t="s">
        <v>446</v>
      </c>
      <c r="B321" s="156">
        <f t="shared" si="14"/>
        <v>151.82</v>
      </c>
      <c r="C321" s="156">
        <f t="shared" si="17"/>
        <v>151.82</v>
      </c>
      <c r="D321" s="156">
        <v>151.82</v>
      </c>
      <c r="E321" s="156">
        <v>0</v>
      </c>
      <c r="F321" s="156"/>
      <c r="G321" s="156">
        <f t="shared" si="15"/>
        <v>0</v>
      </c>
      <c r="H321" s="156"/>
      <c r="I321" s="156"/>
      <c r="J321" s="156"/>
      <c r="K321" s="156"/>
      <c r="L321" s="156"/>
      <c r="M321" s="161"/>
    </row>
    <row r="322" s="150" customFormat="1" ht="18" customHeight="1" spans="1:13">
      <c r="A322" s="158" t="s">
        <v>447</v>
      </c>
      <c r="B322" s="156">
        <f t="shared" si="14"/>
        <v>81.72</v>
      </c>
      <c r="C322" s="156">
        <f t="shared" si="17"/>
        <v>81.72</v>
      </c>
      <c r="D322" s="156">
        <v>81.72</v>
      </c>
      <c r="E322" s="156">
        <v>0</v>
      </c>
      <c r="F322" s="156"/>
      <c r="G322" s="156">
        <f t="shared" si="15"/>
        <v>0</v>
      </c>
      <c r="H322" s="156"/>
      <c r="I322" s="156"/>
      <c r="J322" s="156"/>
      <c r="K322" s="156"/>
      <c r="L322" s="156"/>
      <c r="M322" s="161"/>
    </row>
    <row r="323" s="150" customFormat="1" ht="18" customHeight="1" spans="1:13">
      <c r="A323" s="158" t="s">
        <v>448</v>
      </c>
      <c r="B323" s="156">
        <f t="shared" si="14"/>
        <v>49.96</v>
      </c>
      <c r="C323" s="156">
        <f t="shared" si="17"/>
        <v>49.96</v>
      </c>
      <c r="D323" s="156">
        <v>49.96</v>
      </c>
      <c r="E323" s="156">
        <v>0</v>
      </c>
      <c r="F323" s="156"/>
      <c r="G323" s="156">
        <f t="shared" si="15"/>
        <v>0</v>
      </c>
      <c r="H323" s="156"/>
      <c r="I323" s="156"/>
      <c r="J323" s="156"/>
      <c r="K323" s="156"/>
      <c r="L323" s="156"/>
      <c r="M323" s="161"/>
    </row>
    <row r="324" s="150" customFormat="1" ht="18" customHeight="1" spans="1:13">
      <c r="A324" s="158" t="s">
        <v>449</v>
      </c>
      <c r="B324" s="156">
        <f t="shared" si="14"/>
        <v>95.46</v>
      </c>
      <c r="C324" s="156">
        <f t="shared" si="17"/>
        <v>95.46</v>
      </c>
      <c r="D324" s="156">
        <v>95.46</v>
      </c>
      <c r="E324" s="156">
        <v>0</v>
      </c>
      <c r="F324" s="156"/>
      <c r="G324" s="156">
        <f t="shared" si="15"/>
        <v>0</v>
      </c>
      <c r="H324" s="156"/>
      <c r="I324" s="156"/>
      <c r="J324" s="156"/>
      <c r="K324" s="156"/>
      <c r="L324" s="156"/>
      <c r="M324" s="161"/>
    </row>
    <row r="325" s="150" customFormat="1" ht="18" customHeight="1" spans="1:13">
      <c r="A325" s="158" t="s">
        <v>450</v>
      </c>
      <c r="B325" s="156">
        <f t="shared" si="14"/>
        <v>77.95</v>
      </c>
      <c r="C325" s="156">
        <f t="shared" si="17"/>
        <v>72.95</v>
      </c>
      <c r="D325" s="156">
        <v>72.95</v>
      </c>
      <c r="E325" s="156">
        <v>0</v>
      </c>
      <c r="F325" s="156"/>
      <c r="G325" s="156">
        <f t="shared" si="15"/>
        <v>5</v>
      </c>
      <c r="H325" s="156"/>
      <c r="I325" s="156">
        <v>5</v>
      </c>
      <c r="J325" s="156"/>
      <c r="K325" s="156"/>
      <c r="L325" s="156"/>
      <c r="M325" s="161"/>
    </row>
    <row r="326" s="150" customFormat="1" ht="18" customHeight="1" spans="1:13">
      <c r="A326" s="158" t="s">
        <v>451</v>
      </c>
      <c r="B326" s="156">
        <f t="shared" ref="B326:B356" si="18">SUM(C326,G326,L326)</f>
        <v>148.76</v>
      </c>
      <c r="C326" s="156">
        <f t="shared" si="17"/>
        <v>98.76</v>
      </c>
      <c r="D326" s="156">
        <v>98.76</v>
      </c>
      <c r="E326" s="156">
        <v>0</v>
      </c>
      <c r="F326" s="156"/>
      <c r="G326" s="156">
        <f t="shared" ref="G326:G356" si="19">SUBTOTAL(9,H326:K326)</f>
        <v>50</v>
      </c>
      <c r="H326" s="156"/>
      <c r="I326" s="156">
        <v>50</v>
      </c>
      <c r="J326" s="156"/>
      <c r="K326" s="156"/>
      <c r="L326" s="156"/>
      <c r="M326" s="161"/>
    </row>
    <row r="327" s="150" customFormat="1" ht="18" customHeight="1" spans="1:13">
      <c r="A327" s="158" t="s">
        <v>452</v>
      </c>
      <c r="B327" s="156">
        <f t="shared" si="18"/>
        <v>77.16</v>
      </c>
      <c r="C327" s="156">
        <f t="shared" si="17"/>
        <v>77.16</v>
      </c>
      <c r="D327" s="156">
        <v>77.16</v>
      </c>
      <c r="E327" s="156">
        <v>0</v>
      </c>
      <c r="F327" s="156"/>
      <c r="G327" s="156">
        <f t="shared" si="19"/>
        <v>0</v>
      </c>
      <c r="H327" s="156"/>
      <c r="I327" s="156"/>
      <c r="J327" s="156"/>
      <c r="K327" s="156"/>
      <c r="L327" s="156"/>
      <c r="M327" s="161"/>
    </row>
    <row r="328" s="150" customFormat="1" ht="18" customHeight="1" spans="1:13">
      <c r="A328" s="158" t="s">
        <v>453</v>
      </c>
      <c r="B328" s="156">
        <f t="shared" si="18"/>
        <v>265.89</v>
      </c>
      <c r="C328" s="156">
        <f t="shared" si="17"/>
        <v>265.89</v>
      </c>
      <c r="D328" s="156">
        <v>265.89</v>
      </c>
      <c r="E328" s="156">
        <v>0</v>
      </c>
      <c r="F328" s="156"/>
      <c r="G328" s="156">
        <f t="shared" si="19"/>
        <v>0</v>
      </c>
      <c r="H328" s="156"/>
      <c r="I328" s="156"/>
      <c r="J328" s="156"/>
      <c r="K328" s="156"/>
      <c r="L328" s="156"/>
      <c r="M328" s="161"/>
    </row>
    <row r="329" s="150" customFormat="1" ht="18" customHeight="1" spans="1:13">
      <c r="A329" s="158" t="s">
        <v>454</v>
      </c>
      <c r="B329" s="156">
        <f t="shared" si="18"/>
        <v>64.22</v>
      </c>
      <c r="C329" s="156">
        <f t="shared" si="17"/>
        <v>54.22</v>
      </c>
      <c r="D329" s="156">
        <v>49.42</v>
      </c>
      <c r="E329" s="156">
        <v>4.8</v>
      </c>
      <c r="F329" s="156"/>
      <c r="G329" s="156">
        <f t="shared" si="19"/>
        <v>10</v>
      </c>
      <c r="H329" s="156"/>
      <c r="I329" s="156">
        <v>10</v>
      </c>
      <c r="J329" s="156"/>
      <c r="K329" s="156"/>
      <c r="L329" s="156"/>
      <c r="M329" s="161"/>
    </row>
    <row r="330" s="150" customFormat="1" ht="18" customHeight="1" spans="1:13">
      <c r="A330" s="158" t="s">
        <v>455</v>
      </c>
      <c r="B330" s="156">
        <f t="shared" si="18"/>
        <v>31.97</v>
      </c>
      <c r="C330" s="156">
        <f t="shared" si="17"/>
        <v>31.97</v>
      </c>
      <c r="D330" s="156">
        <v>31.97</v>
      </c>
      <c r="E330" s="156">
        <v>0</v>
      </c>
      <c r="F330" s="156"/>
      <c r="G330" s="156">
        <f t="shared" si="19"/>
        <v>0</v>
      </c>
      <c r="H330" s="156"/>
      <c r="I330" s="156"/>
      <c r="J330" s="156"/>
      <c r="K330" s="156"/>
      <c r="L330" s="156"/>
      <c r="M330" s="161"/>
    </row>
    <row r="331" s="150" customFormat="1" ht="18" customHeight="1" spans="1:13">
      <c r="A331" s="158" t="s">
        <v>456</v>
      </c>
      <c r="B331" s="156">
        <f t="shared" si="18"/>
        <v>26.67</v>
      </c>
      <c r="C331" s="156">
        <f t="shared" si="17"/>
        <v>26.67</v>
      </c>
      <c r="D331" s="156">
        <v>26.67</v>
      </c>
      <c r="E331" s="156">
        <v>0</v>
      </c>
      <c r="F331" s="156"/>
      <c r="G331" s="156">
        <f t="shared" si="19"/>
        <v>0</v>
      </c>
      <c r="H331" s="156"/>
      <c r="I331" s="156"/>
      <c r="J331" s="156"/>
      <c r="K331" s="156"/>
      <c r="L331" s="156"/>
      <c r="M331" s="161"/>
    </row>
    <row r="332" s="150" customFormat="1" ht="18" customHeight="1" spans="1:13">
      <c r="A332" s="158" t="s">
        <v>457</v>
      </c>
      <c r="B332" s="156">
        <f t="shared" si="18"/>
        <v>346.9</v>
      </c>
      <c r="C332" s="156">
        <f t="shared" si="17"/>
        <v>196.9</v>
      </c>
      <c r="D332" s="156">
        <v>183.7</v>
      </c>
      <c r="E332" s="156">
        <v>13.2</v>
      </c>
      <c r="F332" s="156"/>
      <c r="G332" s="156">
        <f t="shared" si="19"/>
        <v>150</v>
      </c>
      <c r="H332" s="156"/>
      <c r="I332" s="156">
        <v>150</v>
      </c>
      <c r="J332" s="156"/>
      <c r="K332" s="156"/>
      <c r="L332" s="156"/>
      <c r="M332" s="161"/>
    </row>
    <row r="333" s="150" customFormat="1" ht="18" customHeight="1" spans="1:13">
      <c r="A333" s="158" t="s">
        <v>458</v>
      </c>
      <c r="B333" s="156">
        <f t="shared" si="18"/>
        <v>70.81</v>
      </c>
      <c r="C333" s="156">
        <f t="shared" si="17"/>
        <v>70.81</v>
      </c>
      <c r="D333" s="156">
        <v>70.81</v>
      </c>
      <c r="E333" s="156">
        <v>0</v>
      </c>
      <c r="F333" s="156"/>
      <c r="G333" s="156">
        <f t="shared" si="19"/>
        <v>0</v>
      </c>
      <c r="H333" s="156"/>
      <c r="I333" s="156"/>
      <c r="J333" s="156"/>
      <c r="K333" s="156"/>
      <c r="L333" s="156"/>
      <c r="M333" s="161"/>
    </row>
    <row r="334" s="150" customFormat="1" ht="18" customHeight="1" spans="1:13">
      <c r="A334" s="158" t="s">
        <v>459</v>
      </c>
      <c r="B334" s="156">
        <f t="shared" si="18"/>
        <v>278.68</v>
      </c>
      <c r="C334" s="156">
        <f t="shared" si="17"/>
        <v>128.68</v>
      </c>
      <c r="D334" s="156">
        <v>128.68</v>
      </c>
      <c r="E334" s="156">
        <v>0</v>
      </c>
      <c r="F334" s="156"/>
      <c r="G334" s="156">
        <f t="shared" si="19"/>
        <v>150</v>
      </c>
      <c r="H334" s="156"/>
      <c r="I334" s="156">
        <v>150</v>
      </c>
      <c r="J334" s="156"/>
      <c r="K334" s="156"/>
      <c r="L334" s="156"/>
      <c r="M334" s="161"/>
    </row>
    <row r="335" s="150" customFormat="1" ht="18" customHeight="1" spans="1:13">
      <c r="A335" s="158" t="s">
        <v>460</v>
      </c>
      <c r="B335" s="156">
        <f t="shared" si="18"/>
        <v>400</v>
      </c>
      <c r="C335" s="156"/>
      <c r="D335" s="156"/>
      <c r="E335" s="156"/>
      <c r="F335" s="156"/>
      <c r="G335" s="156">
        <f t="shared" si="19"/>
        <v>400</v>
      </c>
      <c r="H335" s="156">
        <v>400</v>
      </c>
      <c r="I335" s="156"/>
      <c r="J335" s="156"/>
      <c r="K335" s="156"/>
      <c r="L335" s="156"/>
      <c r="M335" s="161"/>
    </row>
    <row r="336" s="150" customFormat="1" ht="18" customHeight="1" spans="1:13">
      <c r="A336" s="158" t="s">
        <v>461</v>
      </c>
      <c r="B336" s="156">
        <f t="shared" si="18"/>
        <v>339.4</v>
      </c>
      <c r="C336" s="156">
        <f t="shared" ref="C336:C356" si="20">SUM(D336:F336)</f>
        <v>281.41</v>
      </c>
      <c r="D336" s="156">
        <v>281.41</v>
      </c>
      <c r="E336" s="156">
        <v>0</v>
      </c>
      <c r="F336" s="156"/>
      <c r="G336" s="156">
        <f t="shared" si="19"/>
        <v>57.99</v>
      </c>
      <c r="H336" s="156">
        <v>50</v>
      </c>
      <c r="I336" s="156"/>
      <c r="J336" s="156">
        <v>7.99</v>
      </c>
      <c r="K336" s="156"/>
      <c r="L336" s="156"/>
      <c r="M336" s="161"/>
    </row>
    <row r="337" s="150" customFormat="1" ht="18" customHeight="1" spans="1:13">
      <c r="A337" s="158" t="s">
        <v>462</v>
      </c>
      <c r="B337" s="156">
        <f t="shared" si="18"/>
        <v>494.89</v>
      </c>
      <c r="C337" s="156">
        <f t="shared" si="20"/>
        <v>444.89</v>
      </c>
      <c r="D337" s="156">
        <v>444.89</v>
      </c>
      <c r="E337" s="156">
        <v>0</v>
      </c>
      <c r="F337" s="156"/>
      <c r="G337" s="156">
        <f t="shared" si="19"/>
        <v>50</v>
      </c>
      <c r="H337" s="156">
        <v>50</v>
      </c>
      <c r="I337" s="156"/>
      <c r="J337" s="156"/>
      <c r="K337" s="156"/>
      <c r="L337" s="156"/>
      <c r="M337" s="161"/>
    </row>
    <row r="338" s="150" customFormat="1" ht="18" customHeight="1" spans="1:13">
      <c r="A338" s="158" t="s">
        <v>463</v>
      </c>
      <c r="B338" s="156">
        <f t="shared" si="18"/>
        <v>517.14</v>
      </c>
      <c r="C338" s="156">
        <f t="shared" si="20"/>
        <v>471.78</v>
      </c>
      <c r="D338" s="156">
        <v>471.78</v>
      </c>
      <c r="E338" s="156">
        <v>0</v>
      </c>
      <c r="F338" s="156"/>
      <c r="G338" s="156">
        <f t="shared" si="19"/>
        <v>45.36</v>
      </c>
      <c r="H338" s="156">
        <v>45</v>
      </c>
      <c r="I338" s="156"/>
      <c r="J338" s="156">
        <v>0.36</v>
      </c>
      <c r="K338" s="156"/>
      <c r="L338" s="156"/>
      <c r="M338" s="161"/>
    </row>
    <row r="339" s="150" customFormat="1" ht="18" customHeight="1" spans="1:13">
      <c r="A339" s="158" t="s">
        <v>464</v>
      </c>
      <c r="B339" s="156">
        <f t="shared" si="18"/>
        <v>651.56</v>
      </c>
      <c r="C339" s="156">
        <f t="shared" si="20"/>
        <v>522.54</v>
      </c>
      <c r="D339" s="156">
        <v>522.54</v>
      </c>
      <c r="E339" s="156">
        <v>0</v>
      </c>
      <c r="F339" s="156"/>
      <c r="G339" s="156">
        <f t="shared" si="19"/>
        <v>129.02</v>
      </c>
      <c r="H339" s="156">
        <v>120</v>
      </c>
      <c r="I339" s="156"/>
      <c r="J339" s="156">
        <v>9.02</v>
      </c>
      <c r="K339" s="156"/>
      <c r="L339" s="156"/>
      <c r="M339" s="161"/>
    </row>
    <row r="340" s="150" customFormat="1" ht="18" customHeight="1" spans="1:13">
      <c r="A340" s="158" t="s">
        <v>465</v>
      </c>
      <c r="B340" s="156">
        <f t="shared" si="18"/>
        <v>402.8</v>
      </c>
      <c r="C340" s="156">
        <f t="shared" si="20"/>
        <v>337.8</v>
      </c>
      <c r="D340" s="156">
        <v>337.8</v>
      </c>
      <c r="E340" s="156">
        <v>0</v>
      </c>
      <c r="F340" s="156"/>
      <c r="G340" s="156">
        <f t="shared" si="19"/>
        <v>65</v>
      </c>
      <c r="H340" s="156">
        <v>50</v>
      </c>
      <c r="I340" s="156"/>
      <c r="J340" s="156">
        <v>15</v>
      </c>
      <c r="K340" s="156"/>
      <c r="L340" s="156"/>
      <c r="M340" s="161"/>
    </row>
    <row r="341" s="150" customFormat="1" ht="18" customHeight="1" spans="1:13">
      <c r="A341" s="158" t="s">
        <v>466</v>
      </c>
      <c r="B341" s="156">
        <f t="shared" si="18"/>
        <v>214.16</v>
      </c>
      <c r="C341" s="156">
        <f t="shared" si="20"/>
        <v>194.16</v>
      </c>
      <c r="D341" s="156">
        <v>194.16</v>
      </c>
      <c r="E341" s="156">
        <v>0</v>
      </c>
      <c r="F341" s="156"/>
      <c r="G341" s="156">
        <f t="shared" si="19"/>
        <v>20</v>
      </c>
      <c r="H341" s="156">
        <v>20</v>
      </c>
      <c r="I341" s="156"/>
      <c r="J341" s="156"/>
      <c r="K341" s="156"/>
      <c r="L341" s="156"/>
      <c r="M341" s="161"/>
    </row>
    <row r="342" s="150" customFormat="1" ht="18" customHeight="1" spans="1:13">
      <c r="A342" s="158" t="s">
        <v>467</v>
      </c>
      <c r="B342" s="156">
        <f t="shared" si="18"/>
        <v>97.93</v>
      </c>
      <c r="C342" s="156">
        <f t="shared" si="20"/>
        <v>92.93</v>
      </c>
      <c r="D342" s="156">
        <v>92.93</v>
      </c>
      <c r="E342" s="156">
        <v>0</v>
      </c>
      <c r="F342" s="156"/>
      <c r="G342" s="156">
        <f t="shared" si="19"/>
        <v>5</v>
      </c>
      <c r="H342" s="156">
        <v>5</v>
      </c>
      <c r="I342" s="156"/>
      <c r="J342" s="156"/>
      <c r="K342" s="156"/>
      <c r="L342" s="156"/>
      <c r="M342" s="161"/>
    </row>
    <row r="343" s="150" customFormat="1" ht="18" customHeight="1" spans="1:13">
      <c r="A343" s="158" t="s">
        <v>468</v>
      </c>
      <c r="B343" s="156">
        <f t="shared" si="18"/>
        <v>153.48</v>
      </c>
      <c r="C343" s="156">
        <f t="shared" si="20"/>
        <v>123.48</v>
      </c>
      <c r="D343" s="156">
        <v>123.48</v>
      </c>
      <c r="E343" s="156">
        <v>0</v>
      </c>
      <c r="F343" s="156"/>
      <c r="G343" s="156">
        <f t="shared" si="19"/>
        <v>30</v>
      </c>
      <c r="H343" s="156">
        <v>30</v>
      </c>
      <c r="I343" s="156"/>
      <c r="J343" s="156"/>
      <c r="K343" s="156"/>
      <c r="L343" s="156"/>
      <c r="M343" s="161"/>
    </row>
    <row r="344" s="150" customFormat="1" ht="18" customHeight="1" spans="1:13">
      <c r="A344" s="158" t="s">
        <v>469</v>
      </c>
      <c r="B344" s="156">
        <f t="shared" si="18"/>
        <v>88.12</v>
      </c>
      <c r="C344" s="156">
        <f t="shared" si="20"/>
        <v>83.12</v>
      </c>
      <c r="D344" s="156">
        <v>83.12</v>
      </c>
      <c r="E344" s="156">
        <v>0</v>
      </c>
      <c r="F344" s="156"/>
      <c r="G344" s="156">
        <f t="shared" si="19"/>
        <v>5</v>
      </c>
      <c r="H344" s="156">
        <v>5</v>
      </c>
      <c r="I344" s="156"/>
      <c r="J344" s="156"/>
      <c r="K344" s="156"/>
      <c r="L344" s="156"/>
      <c r="M344" s="161"/>
    </row>
    <row r="345" s="150" customFormat="1" ht="18" customHeight="1" spans="1:13">
      <c r="A345" s="158" t="s">
        <v>470</v>
      </c>
      <c r="B345" s="156">
        <f t="shared" si="18"/>
        <v>95.21</v>
      </c>
      <c r="C345" s="156">
        <f t="shared" si="20"/>
        <v>90.21</v>
      </c>
      <c r="D345" s="156">
        <v>90.21</v>
      </c>
      <c r="E345" s="156">
        <v>0</v>
      </c>
      <c r="F345" s="156"/>
      <c r="G345" s="156">
        <f t="shared" si="19"/>
        <v>5</v>
      </c>
      <c r="H345" s="156">
        <v>5</v>
      </c>
      <c r="I345" s="156"/>
      <c r="J345" s="156"/>
      <c r="K345" s="156"/>
      <c r="L345" s="156"/>
      <c r="M345" s="161"/>
    </row>
    <row r="346" s="150" customFormat="1" ht="18" customHeight="1" spans="1:13">
      <c r="A346" s="158" t="s">
        <v>471</v>
      </c>
      <c r="B346" s="156">
        <f t="shared" si="18"/>
        <v>154.24</v>
      </c>
      <c r="C346" s="156">
        <f t="shared" si="20"/>
        <v>144.24</v>
      </c>
      <c r="D346" s="156">
        <v>144.24</v>
      </c>
      <c r="E346" s="156">
        <v>0</v>
      </c>
      <c r="F346" s="156"/>
      <c r="G346" s="156">
        <f t="shared" si="19"/>
        <v>10</v>
      </c>
      <c r="H346" s="156">
        <v>10</v>
      </c>
      <c r="I346" s="156"/>
      <c r="J346" s="156"/>
      <c r="K346" s="156"/>
      <c r="L346" s="156"/>
      <c r="M346" s="161"/>
    </row>
    <row r="347" s="150" customFormat="1" ht="18" customHeight="1" spans="1:13">
      <c r="A347" s="158" t="s">
        <v>472</v>
      </c>
      <c r="B347" s="156">
        <f t="shared" si="18"/>
        <v>89.5</v>
      </c>
      <c r="C347" s="156">
        <f t="shared" si="20"/>
        <v>79.5</v>
      </c>
      <c r="D347" s="156">
        <v>79.5</v>
      </c>
      <c r="E347" s="156">
        <v>0</v>
      </c>
      <c r="F347" s="156"/>
      <c r="G347" s="156">
        <f t="shared" si="19"/>
        <v>10</v>
      </c>
      <c r="H347" s="156">
        <v>10</v>
      </c>
      <c r="I347" s="156"/>
      <c r="J347" s="156"/>
      <c r="K347" s="156"/>
      <c r="L347" s="156"/>
      <c r="M347" s="161"/>
    </row>
    <row r="348" s="150" customFormat="1" ht="18" customHeight="1" spans="1:13">
      <c r="A348" s="158" t="s">
        <v>473</v>
      </c>
      <c r="B348" s="156">
        <f t="shared" si="18"/>
        <v>231.98</v>
      </c>
      <c r="C348" s="156">
        <f t="shared" si="20"/>
        <v>210</v>
      </c>
      <c r="D348" s="156">
        <v>210</v>
      </c>
      <c r="E348" s="156">
        <v>0</v>
      </c>
      <c r="F348" s="156"/>
      <c r="G348" s="156">
        <f t="shared" si="19"/>
        <v>21.98</v>
      </c>
      <c r="H348" s="156">
        <v>20</v>
      </c>
      <c r="I348" s="156"/>
      <c r="J348" s="156">
        <v>1.98</v>
      </c>
      <c r="K348" s="156"/>
      <c r="L348" s="156"/>
      <c r="M348" s="161"/>
    </row>
    <row r="349" s="150" customFormat="1" ht="18" customHeight="1" spans="1:13">
      <c r="A349" s="158" t="s">
        <v>474</v>
      </c>
      <c r="B349" s="156">
        <f t="shared" si="18"/>
        <v>123.13</v>
      </c>
      <c r="C349" s="156">
        <f t="shared" si="20"/>
        <v>103.13</v>
      </c>
      <c r="D349" s="156">
        <v>103.13</v>
      </c>
      <c r="E349" s="156">
        <v>0</v>
      </c>
      <c r="F349" s="156"/>
      <c r="G349" s="156">
        <f t="shared" si="19"/>
        <v>20</v>
      </c>
      <c r="H349" s="156">
        <v>20</v>
      </c>
      <c r="I349" s="156"/>
      <c r="J349" s="156"/>
      <c r="K349" s="156"/>
      <c r="L349" s="156"/>
      <c r="M349" s="161"/>
    </row>
    <row r="350" s="150" customFormat="1" ht="18" customHeight="1" spans="1:13">
      <c r="A350" s="158" t="s">
        <v>475</v>
      </c>
      <c r="B350" s="156">
        <f t="shared" si="18"/>
        <v>157.95</v>
      </c>
      <c r="C350" s="156">
        <f t="shared" si="20"/>
        <v>145.95</v>
      </c>
      <c r="D350" s="156">
        <v>145.95</v>
      </c>
      <c r="E350" s="156">
        <v>0</v>
      </c>
      <c r="F350" s="156"/>
      <c r="G350" s="156">
        <f t="shared" si="19"/>
        <v>12</v>
      </c>
      <c r="H350" s="156">
        <v>10</v>
      </c>
      <c r="I350" s="156"/>
      <c r="J350" s="156">
        <v>2</v>
      </c>
      <c r="K350" s="156"/>
      <c r="L350" s="156"/>
      <c r="M350" s="161"/>
    </row>
    <row r="351" s="150" customFormat="1" ht="18" customHeight="1" spans="1:13">
      <c r="A351" s="158" t="s">
        <v>476</v>
      </c>
      <c r="B351" s="156">
        <f t="shared" si="18"/>
        <v>71.95</v>
      </c>
      <c r="C351" s="156">
        <f t="shared" si="20"/>
        <v>61.95</v>
      </c>
      <c r="D351" s="156">
        <v>61.95</v>
      </c>
      <c r="E351" s="156">
        <v>0</v>
      </c>
      <c r="F351" s="156"/>
      <c r="G351" s="156">
        <f t="shared" si="19"/>
        <v>10</v>
      </c>
      <c r="H351" s="156">
        <v>10</v>
      </c>
      <c r="I351" s="156"/>
      <c r="J351" s="156"/>
      <c r="K351" s="156"/>
      <c r="L351" s="156"/>
      <c r="M351" s="161"/>
    </row>
    <row r="352" s="150" customFormat="1" ht="18" customHeight="1" spans="1:13">
      <c r="A352" s="158" t="s">
        <v>477</v>
      </c>
      <c r="B352" s="156">
        <f t="shared" si="18"/>
        <v>36.11</v>
      </c>
      <c r="C352" s="156">
        <f t="shared" si="20"/>
        <v>36.11</v>
      </c>
      <c r="D352" s="156">
        <v>36.11</v>
      </c>
      <c r="E352" s="156">
        <v>0</v>
      </c>
      <c r="F352" s="156"/>
      <c r="G352" s="156">
        <f t="shared" si="19"/>
        <v>0</v>
      </c>
      <c r="H352" s="156"/>
      <c r="I352" s="156"/>
      <c r="J352" s="156"/>
      <c r="K352" s="156"/>
      <c r="L352" s="156"/>
      <c r="M352" s="161"/>
    </row>
    <row r="353" s="150" customFormat="1" ht="18" customHeight="1" spans="1:13">
      <c r="A353" s="158" t="s">
        <v>478</v>
      </c>
      <c r="B353" s="156">
        <f t="shared" si="18"/>
        <v>259.59</v>
      </c>
      <c r="C353" s="156">
        <f t="shared" si="20"/>
        <v>259.59</v>
      </c>
      <c r="D353" s="156">
        <v>259.59</v>
      </c>
      <c r="E353" s="156">
        <v>0</v>
      </c>
      <c r="F353" s="156"/>
      <c r="G353" s="156">
        <f t="shared" si="19"/>
        <v>0</v>
      </c>
      <c r="H353" s="156"/>
      <c r="I353" s="156"/>
      <c r="J353" s="156"/>
      <c r="K353" s="156"/>
      <c r="L353" s="156"/>
      <c r="M353" s="161"/>
    </row>
    <row r="354" s="150" customFormat="1" ht="18" customHeight="1" spans="1:13">
      <c r="A354" s="158" t="s">
        <v>479</v>
      </c>
      <c r="B354" s="156">
        <f t="shared" si="18"/>
        <v>5000</v>
      </c>
      <c r="C354" s="156">
        <f t="shared" si="20"/>
        <v>5000</v>
      </c>
      <c r="D354" s="156">
        <v>5000</v>
      </c>
      <c r="E354" s="156"/>
      <c r="F354" s="156"/>
      <c r="G354" s="156">
        <f t="shared" si="19"/>
        <v>0</v>
      </c>
      <c r="H354" s="156"/>
      <c r="I354" s="156"/>
      <c r="J354" s="156"/>
      <c r="K354" s="156"/>
      <c r="L354" s="156"/>
      <c r="M354" s="161"/>
    </row>
    <row r="355" s="150" customFormat="1" ht="18" customHeight="1" spans="1:13">
      <c r="A355" s="158" t="s">
        <v>480</v>
      </c>
      <c r="B355" s="156">
        <f t="shared" si="18"/>
        <v>1000</v>
      </c>
      <c r="C355" s="156">
        <f t="shared" si="20"/>
        <v>1000</v>
      </c>
      <c r="D355" s="156">
        <v>1000</v>
      </c>
      <c r="E355" s="156"/>
      <c r="F355" s="156"/>
      <c r="G355" s="156">
        <f t="shared" si="19"/>
        <v>0</v>
      </c>
      <c r="H355" s="156"/>
      <c r="I355" s="156"/>
      <c r="J355" s="156"/>
      <c r="K355" s="156"/>
      <c r="L355" s="156"/>
      <c r="M355" s="161"/>
    </row>
    <row r="356" s="150" customFormat="1" ht="18" customHeight="1" spans="1:13">
      <c r="A356" s="158" t="s">
        <v>481</v>
      </c>
      <c r="B356" s="156">
        <f t="shared" si="18"/>
        <v>0</v>
      </c>
      <c r="C356" s="156">
        <f t="shared" si="20"/>
        <v>0</v>
      </c>
      <c r="D356" s="156"/>
      <c r="E356" s="156"/>
      <c r="F356" s="156"/>
      <c r="G356" s="156">
        <f t="shared" si="19"/>
        <v>0</v>
      </c>
      <c r="H356" s="156"/>
      <c r="I356" s="156"/>
      <c r="J356" s="156"/>
      <c r="K356" s="156"/>
      <c r="L356" s="156"/>
      <c r="M356" s="161"/>
    </row>
  </sheetData>
  <mergeCells count="7">
    <mergeCell ref="A1:M1"/>
    <mergeCell ref="C3:F3"/>
    <mergeCell ref="G3:K3"/>
    <mergeCell ref="A3:A4"/>
    <mergeCell ref="B3:B4"/>
    <mergeCell ref="L3:L4"/>
    <mergeCell ref="M3:M4"/>
  </mergeCells>
  <printOptions horizontalCentered="1"/>
  <pageMargins left="0.984027777777778" right="0.984027777777778" top="1.0625" bottom="1.57430555555556" header="0.314583333333333" footer="0.511805555555556"/>
  <pageSetup paperSize="9" firstPageNumber="40"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44"/>
  <sheetViews>
    <sheetView workbookViewId="0">
      <selection activeCell="A1" sqref="A1:C1"/>
    </sheetView>
  </sheetViews>
  <sheetFormatPr defaultColWidth="10" defaultRowHeight="15.6" outlineLevelCol="2"/>
  <cols>
    <col min="1" max="1" width="20" style="137" customWidth="1"/>
    <col min="2" max="2" width="73.1111111111111" style="139" customWidth="1"/>
    <col min="3" max="3" width="22.1111111111111" style="140" customWidth="1"/>
    <col min="4" max="16384" width="10" style="137"/>
  </cols>
  <sheetData>
    <row r="1" s="137" customFormat="1" ht="42" customHeight="1" spans="1:3">
      <c r="A1" s="141" t="s">
        <v>482</v>
      </c>
      <c r="B1" s="142"/>
      <c r="C1" s="141"/>
    </row>
    <row r="2" s="138" customFormat="1" ht="22.5" customHeight="1" spans="2:3">
      <c r="B2" s="139"/>
      <c r="C2" s="143" t="s">
        <v>115</v>
      </c>
    </row>
    <row r="3" s="139" customFormat="1" ht="24.95" customHeight="1" spans="1:3">
      <c r="A3" s="144" t="s">
        <v>3</v>
      </c>
      <c r="B3" s="144" t="s">
        <v>4</v>
      </c>
      <c r="C3" s="144" t="s">
        <v>5</v>
      </c>
    </row>
    <row r="4" s="139" customFormat="1" ht="21.75" customHeight="1" spans="1:3">
      <c r="A4" s="145"/>
      <c r="B4" s="146" t="s">
        <v>483</v>
      </c>
      <c r="C4" s="147">
        <v>458138</v>
      </c>
    </row>
    <row r="5" s="139" customFormat="1" ht="21.75" customHeight="1" spans="1:3">
      <c r="A5" s="145">
        <v>201</v>
      </c>
      <c r="B5" s="146" t="s">
        <v>484</v>
      </c>
      <c r="C5" s="147">
        <v>60895</v>
      </c>
    </row>
    <row r="6" s="139" customFormat="1" ht="21.75" customHeight="1" spans="1:3">
      <c r="A6" s="145">
        <v>20101</v>
      </c>
      <c r="B6" s="146" t="s">
        <v>485</v>
      </c>
      <c r="C6" s="147">
        <v>485</v>
      </c>
    </row>
    <row r="7" s="139" customFormat="1" ht="21.75" customHeight="1" spans="1:3">
      <c r="A7" s="145">
        <v>2010101</v>
      </c>
      <c r="B7" s="148" t="s">
        <v>486</v>
      </c>
      <c r="C7" s="147">
        <v>376</v>
      </c>
    </row>
    <row r="8" s="139" customFormat="1" ht="21.75" customHeight="1" spans="1:3">
      <c r="A8" s="145">
        <v>2010102</v>
      </c>
      <c r="B8" s="148" t="s">
        <v>487</v>
      </c>
      <c r="C8" s="147">
        <v>42</v>
      </c>
    </row>
    <row r="9" s="139" customFormat="1" ht="21.75" customHeight="1" spans="1:3">
      <c r="A9" s="145">
        <v>2010106</v>
      </c>
      <c r="B9" s="148" t="s">
        <v>488</v>
      </c>
      <c r="C9" s="147">
        <v>15</v>
      </c>
    </row>
    <row r="10" s="139" customFormat="1" ht="21.75" customHeight="1" spans="1:3">
      <c r="A10" s="145">
        <v>2010107</v>
      </c>
      <c r="B10" s="148" t="s">
        <v>489</v>
      </c>
      <c r="C10" s="147">
        <v>10</v>
      </c>
    </row>
    <row r="11" s="139" customFormat="1" ht="21.75" customHeight="1" spans="1:3">
      <c r="A11" s="145">
        <v>2010108</v>
      </c>
      <c r="B11" s="148" t="s">
        <v>490</v>
      </c>
      <c r="C11" s="147">
        <v>42</v>
      </c>
    </row>
    <row r="12" s="139" customFormat="1" ht="21.75" customHeight="1" spans="1:3">
      <c r="A12" s="145">
        <v>20102</v>
      </c>
      <c r="B12" s="146" t="s">
        <v>491</v>
      </c>
      <c r="C12" s="147">
        <v>429</v>
      </c>
    </row>
    <row r="13" s="139" customFormat="1" ht="21.75" customHeight="1" spans="1:3">
      <c r="A13" s="145">
        <v>2010201</v>
      </c>
      <c r="B13" s="148" t="s">
        <v>486</v>
      </c>
      <c r="C13" s="147">
        <v>296</v>
      </c>
    </row>
    <row r="14" s="139" customFormat="1" ht="21.75" customHeight="1" spans="1:3">
      <c r="A14" s="145">
        <v>2010202</v>
      </c>
      <c r="B14" s="148" t="s">
        <v>487</v>
      </c>
      <c r="C14" s="147">
        <v>82</v>
      </c>
    </row>
    <row r="15" s="139" customFormat="1" ht="21.75" customHeight="1" spans="1:3">
      <c r="A15" s="145">
        <v>2010204</v>
      </c>
      <c r="B15" s="148" t="s">
        <v>492</v>
      </c>
      <c r="C15" s="147">
        <v>10</v>
      </c>
    </row>
    <row r="16" s="139" customFormat="1" ht="21.75" customHeight="1" spans="1:3">
      <c r="A16" s="145">
        <v>2010205</v>
      </c>
      <c r="B16" s="148" t="s">
        <v>493</v>
      </c>
      <c r="C16" s="147">
        <v>31</v>
      </c>
    </row>
    <row r="17" s="139" customFormat="1" ht="21.75" customHeight="1" spans="1:3">
      <c r="A17" s="145">
        <v>2010206</v>
      </c>
      <c r="B17" s="148" t="s">
        <v>494</v>
      </c>
      <c r="C17" s="147">
        <v>5</v>
      </c>
    </row>
    <row r="18" s="139" customFormat="1" ht="21.75" customHeight="1" spans="1:3">
      <c r="A18" s="145">
        <v>2010299</v>
      </c>
      <c r="B18" s="148" t="s">
        <v>495</v>
      </c>
      <c r="C18" s="147">
        <v>5</v>
      </c>
    </row>
    <row r="19" s="139" customFormat="1" ht="21.75" customHeight="1" spans="1:3">
      <c r="A19" s="145">
        <v>20103</v>
      </c>
      <c r="B19" s="146" t="s">
        <v>496</v>
      </c>
      <c r="C19" s="147">
        <v>27868</v>
      </c>
    </row>
    <row r="20" s="139" customFormat="1" ht="21.75" customHeight="1" spans="1:3">
      <c r="A20" s="145">
        <v>2010301</v>
      </c>
      <c r="B20" s="148" t="s">
        <v>486</v>
      </c>
      <c r="C20" s="147">
        <v>22921</v>
      </c>
    </row>
    <row r="21" s="139" customFormat="1" ht="21.75" customHeight="1" spans="1:3">
      <c r="A21" s="145">
        <v>2010302</v>
      </c>
      <c r="B21" s="148" t="s">
        <v>487</v>
      </c>
      <c r="C21" s="147">
        <v>1266</v>
      </c>
    </row>
    <row r="22" s="139" customFormat="1" ht="21.75" customHeight="1" spans="1:3">
      <c r="A22" s="145">
        <v>2010305</v>
      </c>
      <c r="B22" s="148" t="s">
        <v>497</v>
      </c>
      <c r="C22" s="147">
        <v>80</v>
      </c>
    </row>
    <row r="23" s="139" customFormat="1" ht="21.75" customHeight="1" spans="1:3">
      <c r="A23" s="145">
        <v>2010308</v>
      </c>
      <c r="B23" s="148" t="s">
        <v>498</v>
      </c>
      <c r="C23" s="147">
        <v>130</v>
      </c>
    </row>
    <row r="24" s="139" customFormat="1" ht="21.75" customHeight="1" spans="1:3">
      <c r="A24" s="145">
        <v>2010350</v>
      </c>
      <c r="B24" s="148" t="s">
        <v>499</v>
      </c>
      <c r="C24" s="147">
        <v>1385</v>
      </c>
    </row>
    <row r="25" s="139" customFormat="1" ht="21.75" customHeight="1" spans="1:3">
      <c r="A25" s="145">
        <v>2010399</v>
      </c>
      <c r="B25" s="148" t="s">
        <v>500</v>
      </c>
      <c r="C25" s="147">
        <v>2086</v>
      </c>
    </row>
    <row r="26" s="139" customFormat="1" ht="21.75" customHeight="1" spans="1:3">
      <c r="A26" s="145">
        <v>20104</v>
      </c>
      <c r="B26" s="146" t="s">
        <v>501</v>
      </c>
      <c r="C26" s="147">
        <v>443</v>
      </c>
    </row>
    <row r="27" s="139" customFormat="1" ht="21.75" customHeight="1" spans="1:3">
      <c r="A27" s="145">
        <v>2010401</v>
      </c>
      <c r="B27" s="148" t="s">
        <v>486</v>
      </c>
      <c r="C27" s="147">
        <v>282</v>
      </c>
    </row>
    <row r="28" s="139" customFormat="1" ht="21.75" customHeight="1" spans="1:3">
      <c r="A28" s="145">
        <v>2010402</v>
      </c>
      <c r="B28" s="148" t="s">
        <v>487</v>
      </c>
      <c r="C28" s="147">
        <v>104</v>
      </c>
    </row>
    <row r="29" s="139" customFormat="1" ht="21.75" customHeight="1" spans="1:3">
      <c r="A29" s="145">
        <v>2010450</v>
      </c>
      <c r="B29" s="148" t="s">
        <v>499</v>
      </c>
      <c r="C29" s="147">
        <v>57</v>
      </c>
    </row>
    <row r="30" s="139" customFormat="1" ht="21.75" customHeight="1" spans="1:3">
      <c r="A30" s="145">
        <v>20105</v>
      </c>
      <c r="B30" s="146" t="s">
        <v>502</v>
      </c>
      <c r="C30" s="147">
        <v>234</v>
      </c>
    </row>
    <row r="31" s="139" customFormat="1" ht="21.75" customHeight="1" spans="1:3">
      <c r="A31" s="145">
        <v>2010501</v>
      </c>
      <c r="B31" s="148" t="s">
        <v>486</v>
      </c>
      <c r="C31" s="147">
        <v>71</v>
      </c>
    </row>
    <row r="32" s="139" customFormat="1" ht="21.75" customHeight="1" spans="1:3">
      <c r="A32" s="145">
        <v>2010505</v>
      </c>
      <c r="B32" s="148" t="s">
        <v>503</v>
      </c>
      <c r="C32" s="147">
        <v>20</v>
      </c>
    </row>
    <row r="33" s="139" customFormat="1" ht="21.75" customHeight="1" spans="1:3">
      <c r="A33" s="145">
        <v>2010506</v>
      </c>
      <c r="B33" s="148" t="s">
        <v>504</v>
      </c>
      <c r="C33" s="147">
        <v>5</v>
      </c>
    </row>
    <row r="34" s="139" customFormat="1" ht="21.75" customHeight="1" spans="1:3">
      <c r="A34" s="145">
        <v>2010507</v>
      </c>
      <c r="B34" s="148" t="s">
        <v>505</v>
      </c>
      <c r="C34" s="147">
        <v>40</v>
      </c>
    </row>
    <row r="35" s="139" customFormat="1" ht="21.75" customHeight="1" spans="1:3">
      <c r="A35" s="145">
        <v>2010508</v>
      </c>
      <c r="B35" s="148" t="s">
        <v>506</v>
      </c>
      <c r="C35" s="147">
        <v>45</v>
      </c>
    </row>
    <row r="36" s="139" customFormat="1" ht="21.75" customHeight="1" spans="1:3">
      <c r="A36" s="145">
        <v>2010550</v>
      </c>
      <c r="B36" s="148" t="s">
        <v>499</v>
      </c>
      <c r="C36" s="147">
        <v>53</v>
      </c>
    </row>
    <row r="37" s="139" customFormat="1" ht="21.75" customHeight="1" spans="1:3">
      <c r="A37" s="145">
        <v>20106</v>
      </c>
      <c r="B37" s="146" t="s">
        <v>507</v>
      </c>
      <c r="C37" s="147">
        <v>4215</v>
      </c>
    </row>
    <row r="38" s="139" customFormat="1" ht="21.75" customHeight="1" spans="1:3">
      <c r="A38" s="145">
        <v>2010601</v>
      </c>
      <c r="B38" s="148" t="s">
        <v>486</v>
      </c>
      <c r="C38" s="147">
        <v>482</v>
      </c>
    </row>
    <row r="39" s="139" customFormat="1" ht="21.75" customHeight="1" spans="1:3">
      <c r="A39" s="145">
        <v>2010602</v>
      </c>
      <c r="B39" s="148" t="s">
        <v>487</v>
      </c>
      <c r="C39" s="147">
        <v>562</v>
      </c>
    </row>
    <row r="40" s="139" customFormat="1" ht="21.75" customHeight="1" spans="1:3">
      <c r="A40" s="145">
        <v>2010604</v>
      </c>
      <c r="B40" s="148" t="s">
        <v>508</v>
      </c>
      <c r="C40" s="147">
        <v>15</v>
      </c>
    </row>
    <row r="41" s="139" customFormat="1" ht="21.75" customHeight="1" spans="1:3">
      <c r="A41" s="145">
        <v>2010605</v>
      </c>
      <c r="B41" s="148" t="s">
        <v>509</v>
      </c>
      <c r="C41" s="147">
        <v>32</v>
      </c>
    </row>
    <row r="42" s="139" customFormat="1" ht="21.75" customHeight="1" spans="1:3">
      <c r="A42" s="145">
        <v>2010607</v>
      </c>
      <c r="B42" s="148" t="s">
        <v>510</v>
      </c>
      <c r="C42" s="147">
        <v>15</v>
      </c>
    </row>
    <row r="43" s="139" customFormat="1" ht="21.75" customHeight="1" spans="1:3">
      <c r="A43" s="145">
        <v>2010650</v>
      </c>
      <c r="B43" s="148" t="s">
        <v>499</v>
      </c>
      <c r="C43" s="147">
        <v>2924</v>
      </c>
    </row>
    <row r="44" s="139" customFormat="1" ht="21.75" customHeight="1" spans="1:3">
      <c r="A44" s="145">
        <v>2010699</v>
      </c>
      <c r="B44" s="148" t="s">
        <v>511</v>
      </c>
      <c r="C44" s="147">
        <v>185</v>
      </c>
    </row>
    <row r="45" s="139" customFormat="1" ht="21.75" customHeight="1" spans="1:3">
      <c r="A45" s="145">
        <v>20107</v>
      </c>
      <c r="B45" s="146" t="s">
        <v>512</v>
      </c>
      <c r="C45" s="147">
        <v>138</v>
      </c>
    </row>
    <row r="46" s="139" customFormat="1" ht="21.75" customHeight="1" spans="1:3">
      <c r="A46" s="145">
        <v>2010799</v>
      </c>
      <c r="B46" s="148" t="s">
        <v>513</v>
      </c>
      <c r="C46" s="147">
        <v>138</v>
      </c>
    </row>
    <row r="47" s="139" customFormat="1" ht="21.75" customHeight="1" spans="1:3">
      <c r="A47" s="145">
        <v>20108</v>
      </c>
      <c r="B47" s="146" t="s">
        <v>514</v>
      </c>
      <c r="C47" s="147">
        <v>321</v>
      </c>
    </row>
    <row r="48" s="139" customFormat="1" ht="21.75" customHeight="1" spans="1:3">
      <c r="A48" s="145">
        <v>2010801</v>
      </c>
      <c r="B48" s="148" t="s">
        <v>486</v>
      </c>
      <c r="C48" s="147">
        <v>184</v>
      </c>
    </row>
    <row r="49" s="139" customFormat="1" ht="21.75" customHeight="1" spans="1:3">
      <c r="A49" s="145">
        <v>2010806</v>
      </c>
      <c r="B49" s="148" t="s">
        <v>510</v>
      </c>
      <c r="C49" s="147">
        <v>10</v>
      </c>
    </row>
    <row r="50" s="139" customFormat="1" ht="21.75" customHeight="1" spans="1:3">
      <c r="A50" s="145">
        <v>2010850</v>
      </c>
      <c r="B50" s="148" t="s">
        <v>499</v>
      </c>
      <c r="C50" s="147">
        <v>117</v>
      </c>
    </row>
    <row r="51" s="139" customFormat="1" ht="21.75" customHeight="1" spans="1:3">
      <c r="A51" s="145">
        <v>2010899</v>
      </c>
      <c r="B51" s="148" t="s">
        <v>515</v>
      </c>
      <c r="C51" s="147">
        <v>10</v>
      </c>
    </row>
    <row r="52" s="139" customFormat="1" ht="21.75" customHeight="1" spans="1:3">
      <c r="A52" s="145">
        <v>20110</v>
      </c>
      <c r="B52" s="146" t="s">
        <v>516</v>
      </c>
      <c r="C52" s="147">
        <v>209</v>
      </c>
    </row>
    <row r="53" s="139" customFormat="1" ht="21.75" customHeight="1" spans="1:3">
      <c r="A53" s="145">
        <v>2011099</v>
      </c>
      <c r="B53" s="148" t="s">
        <v>517</v>
      </c>
      <c r="C53" s="147">
        <v>209</v>
      </c>
    </row>
    <row r="54" s="139" customFormat="1" ht="21.75" customHeight="1" spans="1:3">
      <c r="A54" s="145">
        <v>20111</v>
      </c>
      <c r="B54" s="146" t="s">
        <v>518</v>
      </c>
      <c r="C54" s="147">
        <v>1758</v>
      </c>
    </row>
    <row r="55" s="139" customFormat="1" ht="21.75" customHeight="1" spans="1:3">
      <c r="A55" s="145">
        <v>2011101</v>
      </c>
      <c r="B55" s="148" t="s">
        <v>486</v>
      </c>
      <c r="C55" s="147">
        <v>1267</v>
      </c>
    </row>
    <row r="56" s="139" customFormat="1" ht="21.75" customHeight="1" spans="1:3">
      <c r="A56" s="145">
        <v>2011102</v>
      </c>
      <c r="B56" s="148" t="s">
        <v>487</v>
      </c>
      <c r="C56" s="147">
        <v>217</v>
      </c>
    </row>
    <row r="57" s="139" customFormat="1" ht="21.75" customHeight="1" spans="1:3">
      <c r="A57" s="145">
        <v>2011104</v>
      </c>
      <c r="B57" s="148" t="s">
        <v>519</v>
      </c>
      <c r="C57" s="147">
        <v>10</v>
      </c>
    </row>
    <row r="58" s="139" customFormat="1" ht="21.75" customHeight="1" spans="1:3">
      <c r="A58" s="145">
        <v>2011106</v>
      </c>
      <c r="B58" s="148" t="s">
        <v>520</v>
      </c>
      <c r="C58" s="147">
        <v>55</v>
      </c>
    </row>
    <row r="59" s="139" customFormat="1" ht="21.75" customHeight="1" spans="1:3">
      <c r="A59" s="145">
        <v>2011150</v>
      </c>
      <c r="B59" s="148" t="s">
        <v>499</v>
      </c>
      <c r="C59" s="147">
        <v>164</v>
      </c>
    </row>
    <row r="60" s="139" customFormat="1" ht="21.75" customHeight="1" spans="1:3">
      <c r="A60" s="145">
        <v>2011199</v>
      </c>
      <c r="B60" s="148" t="s">
        <v>521</v>
      </c>
      <c r="C60" s="147">
        <v>45</v>
      </c>
    </row>
    <row r="61" s="139" customFormat="1" ht="21.75" customHeight="1" spans="1:3">
      <c r="A61" s="145">
        <v>20123</v>
      </c>
      <c r="B61" s="146" t="s">
        <v>522</v>
      </c>
      <c r="C61" s="147">
        <v>11</v>
      </c>
    </row>
    <row r="62" s="139" customFormat="1" ht="21.75" customHeight="1" spans="1:3">
      <c r="A62" s="145">
        <v>2012304</v>
      </c>
      <c r="B62" s="148" t="s">
        <v>523</v>
      </c>
      <c r="C62" s="147">
        <v>11</v>
      </c>
    </row>
    <row r="63" s="139" customFormat="1" ht="21.75" customHeight="1" spans="1:3">
      <c r="A63" s="145">
        <v>20126</v>
      </c>
      <c r="B63" s="146" t="s">
        <v>524</v>
      </c>
      <c r="C63" s="147">
        <v>73</v>
      </c>
    </row>
    <row r="64" s="139" customFormat="1" ht="21.75" customHeight="1" spans="1:3">
      <c r="A64" s="145">
        <v>2012601</v>
      </c>
      <c r="B64" s="148" t="s">
        <v>486</v>
      </c>
      <c r="C64" s="147">
        <v>45</v>
      </c>
    </row>
    <row r="65" s="139" customFormat="1" ht="21.75" customHeight="1" spans="1:3">
      <c r="A65" s="145">
        <v>2012604</v>
      </c>
      <c r="B65" s="148" t="s">
        <v>525</v>
      </c>
      <c r="C65" s="147">
        <v>28</v>
      </c>
    </row>
    <row r="66" s="139" customFormat="1" ht="21.75" customHeight="1" spans="1:3">
      <c r="A66" s="145">
        <v>20128</v>
      </c>
      <c r="B66" s="146" t="s">
        <v>526</v>
      </c>
      <c r="C66" s="147">
        <v>36</v>
      </c>
    </row>
    <row r="67" s="139" customFormat="1" ht="21.75" customHeight="1" spans="1:3">
      <c r="A67" s="145">
        <v>2012801</v>
      </c>
      <c r="B67" s="148" t="s">
        <v>486</v>
      </c>
      <c r="C67" s="147">
        <v>36</v>
      </c>
    </row>
    <row r="68" s="139" customFormat="1" ht="21.75" customHeight="1" spans="1:3">
      <c r="A68" s="145">
        <v>20129</v>
      </c>
      <c r="B68" s="146" t="s">
        <v>527</v>
      </c>
      <c r="C68" s="147">
        <v>428</v>
      </c>
    </row>
    <row r="69" s="139" customFormat="1" ht="21.75" customHeight="1" spans="1:3">
      <c r="A69" s="145">
        <v>2012901</v>
      </c>
      <c r="B69" s="148" t="s">
        <v>486</v>
      </c>
      <c r="C69" s="147">
        <v>206</v>
      </c>
    </row>
    <row r="70" s="139" customFormat="1" ht="21.75" customHeight="1" spans="1:3">
      <c r="A70" s="145">
        <v>2012902</v>
      </c>
      <c r="B70" s="148" t="s">
        <v>487</v>
      </c>
      <c r="C70" s="147">
        <v>212</v>
      </c>
    </row>
    <row r="71" s="139" customFormat="1" ht="21.75" customHeight="1" spans="1:3">
      <c r="A71" s="145">
        <v>2012999</v>
      </c>
      <c r="B71" s="148" t="s">
        <v>528</v>
      </c>
      <c r="C71" s="147">
        <v>10</v>
      </c>
    </row>
    <row r="72" s="139" customFormat="1" ht="21.75" customHeight="1" spans="1:3">
      <c r="A72" s="145">
        <v>20131</v>
      </c>
      <c r="B72" s="146" t="s">
        <v>529</v>
      </c>
      <c r="C72" s="147">
        <v>2259</v>
      </c>
    </row>
    <row r="73" s="139" customFormat="1" ht="21.75" customHeight="1" spans="1:3">
      <c r="A73" s="145">
        <v>2013101</v>
      </c>
      <c r="B73" s="148" t="s">
        <v>486</v>
      </c>
      <c r="C73" s="147">
        <v>634</v>
      </c>
    </row>
    <row r="74" s="139" customFormat="1" ht="21.75" customHeight="1" spans="1:3">
      <c r="A74" s="145">
        <v>2013102</v>
      </c>
      <c r="B74" s="148" t="s">
        <v>487</v>
      </c>
      <c r="C74" s="147">
        <v>1309</v>
      </c>
    </row>
    <row r="75" s="139" customFormat="1" ht="21.75" customHeight="1" spans="1:3">
      <c r="A75" s="145">
        <v>2013105</v>
      </c>
      <c r="B75" s="148" t="s">
        <v>530</v>
      </c>
      <c r="C75" s="147">
        <v>31</v>
      </c>
    </row>
    <row r="76" s="139" customFormat="1" ht="21.75" customHeight="1" spans="1:3">
      <c r="A76" s="145">
        <v>2013150</v>
      </c>
      <c r="B76" s="148" t="s">
        <v>499</v>
      </c>
      <c r="C76" s="147">
        <v>285</v>
      </c>
    </row>
    <row r="77" s="139" customFormat="1" ht="21.75" customHeight="1" spans="1:3">
      <c r="A77" s="145">
        <v>20132</v>
      </c>
      <c r="B77" s="146" t="s">
        <v>531</v>
      </c>
      <c r="C77" s="147">
        <v>6478</v>
      </c>
    </row>
    <row r="78" s="139" customFormat="1" ht="21.75" customHeight="1" spans="1:3">
      <c r="A78" s="145">
        <v>2013201</v>
      </c>
      <c r="B78" s="148" t="s">
        <v>486</v>
      </c>
      <c r="C78" s="147">
        <v>210</v>
      </c>
    </row>
    <row r="79" s="139" customFormat="1" ht="21.75" customHeight="1" spans="1:3">
      <c r="A79" s="145">
        <v>2013202</v>
      </c>
      <c r="B79" s="148" t="s">
        <v>487</v>
      </c>
      <c r="C79" s="147">
        <v>3408</v>
      </c>
    </row>
    <row r="80" s="139" customFormat="1" ht="21.75" customHeight="1" spans="1:3">
      <c r="A80" s="145">
        <v>2013203</v>
      </c>
      <c r="B80" s="148" t="s">
        <v>532</v>
      </c>
      <c r="C80" s="147">
        <v>135</v>
      </c>
    </row>
    <row r="81" s="139" customFormat="1" ht="21.75" customHeight="1" spans="1:3">
      <c r="A81" s="145">
        <v>2013250</v>
      </c>
      <c r="B81" s="148" t="s">
        <v>499</v>
      </c>
      <c r="C81" s="147">
        <v>265</v>
      </c>
    </row>
    <row r="82" s="139" customFormat="1" ht="21.75" customHeight="1" spans="1:3">
      <c r="A82" s="145">
        <v>2013299</v>
      </c>
      <c r="B82" s="148" t="s">
        <v>533</v>
      </c>
      <c r="C82" s="147">
        <v>2460</v>
      </c>
    </row>
    <row r="83" s="139" customFormat="1" ht="21.75" customHeight="1" spans="1:3">
      <c r="A83" s="145">
        <v>20133</v>
      </c>
      <c r="B83" s="146" t="s">
        <v>534</v>
      </c>
      <c r="C83" s="147">
        <v>359</v>
      </c>
    </row>
    <row r="84" s="139" customFormat="1" ht="21.75" customHeight="1" spans="1:3">
      <c r="A84" s="145">
        <v>2013301</v>
      </c>
      <c r="B84" s="148" t="s">
        <v>486</v>
      </c>
      <c r="C84" s="147">
        <v>193</v>
      </c>
    </row>
    <row r="85" s="139" customFormat="1" ht="21.75" customHeight="1" spans="1:3">
      <c r="A85" s="145">
        <v>2013302</v>
      </c>
      <c r="B85" s="148" t="s">
        <v>487</v>
      </c>
      <c r="C85" s="147">
        <v>106</v>
      </c>
    </row>
    <row r="86" s="139" customFormat="1" ht="21.75" customHeight="1" spans="1:3">
      <c r="A86" s="145">
        <v>2013304</v>
      </c>
      <c r="B86" s="148" t="s">
        <v>535</v>
      </c>
      <c r="C86" s="147">
        <v>5</v>
      </c>
    </row>
    <row r="87" s="139" customFormat="1" ht="21.75" customHeight="1" spans="1:3">
      <c r="A87" s="145">
        <v>2013399</v>
      </c>
      <c r="B87" s="148" t="s">
        <v>536</v>
      </c>
      <c r="C87" s="147">
        <v>55</v>
      </c>
    </row>
    <row r="88" s="139" customFormat="1" ht="21.75" customHeight="1" spans="1:3">
      <c r="A88" s="145">
        <v>20134</v>
      </c>
      <c r="B88" s="146" t="s">
        <v>537</v>
      </c>
      <c r="C88" s="147">
        <v>246</v>
      </c>
    </row>
    <row r="89" s="139" customFormat="1" ht="21.75" customHeight="1" spans="1:3">
      <c r="A89" s="145">
        <v>2013401</v>
      </c>
      <c r="B89" s="148" t="s">
        <v>486</v>
      </c>
      <c r="C89" s="147">
        <v>154</v>
      </c>
    </row>
    <row r="90" s="139" customFormat="1" ht="21.75" customHeight="1" spans="1:3">
      <c r="A90" s="145">
        <v>2013402</v>
      </c>
      <c r="B90" s="148" t="s">
        <v>487</v>
      </c>
      <c r="C90" s="147">
        <v>38</v>
      </c>
    </row>
    <row r="91" s="139" customFormat="1" ht="21.75" customHeight="1" spans="1:3">
      <c r="A91" s="145">
        <v>2013404</v>
      </c>
      <c r="B91" s="148" t="s">
        <v>538</v>
      </c>
      <c r="C91" s="147">
        <v>43</v>
      </c>
    </row>
    <row r="92" s="139" customFormat="1" ht="21.75" customHeight="1" spans="1:3">
      <c r="A92" s="145">
        <v>2013405</v>
      </c>
      <c r="B92" s="148" t="s">
        <v>539</v>
      </c>
      <c r="C92" s="147">
        <v>11</v>
      </c>
    </row>
    <row r="93" s="139" customFormat="1" ht="21.75" customHeight="1" spans="1:3">
      <c r="A93" s="145">
        <v>20136</v>
      </c>
      <c r="B93" s="146" t="s">
        <v>540</v>
      </c>
      <c r="C93" s="147">
        <v>34</v>
      </c>
    </row>
    <row r="94" s="139" customFormat="1" ht="21.75" customHeight="1" spans="1:3">
      <c r="A94" s="145">
        <v>2013601</v>
      </c>
      <c r="B94" s="148" t="s">
        <v>486</v>
      </c>
      <c r="C94" s="147">
        <v>34</v>
      </c>
    </row>
    <row r="95" s="139" customFormat="1" ht="21.75" customHeight="1" spans="1:3">
      <c r="A95" s="145">
        <v>20138</v>
      </c>
      <c r="B95" s="146" t="s">
        <v>541</v>
      </c>
      <c r="C95" s="147">
        <v>4061</v>
      </c>
    </row>
    <row r="96" s="139" customFormat="1" ht="21.75" customHeight="1" spans="1:3">
      <c r="A96" s="145">
        <v>2013801</v>
      </c>
      <c r="B96" s="148" t="s">
        <v>486</v>
      </c>
      <c r="C96" s="147">
        <v>3896</v>
      </c>
    </row>
    <row r="97" s="139" customFormat="1" ht="21.75" customHeight="1" spans="1:3">
      <c r="A97" s="145">
        <v>2013802</v>
      </c>
      <c r="B97" s="148" t="s">
        <v>487</v>
      </c>
      <c r="C97" s="147">
        <v>66</v>
      </c>
    </row>
    <row r="98" s="139" customFormat="1" ht="21.75" customHeight="1" spans="1:3">
      <c r="A98" s="145">
        <v>2013804</v>
      </c>
      <c r="B98" s="148" t="s">
        <v>542</v>
      </c>
      <c r="C98" s="147">
        <v>5</v>
      </c>
    </row>
    <row r="99" s="139" customFormat="1" ht="21.75" customHeight="1" spans="1:3">
      <c r="A99" s="145">
        <v>2013812</v>
      </c>
      <c r="B99" s="148" t="s">
        <v>543</v>
      </c>
      <c r="C99" s="147">
        <v>94</v>
      </c>
    </row>
    <row r="100" s="139" customFormat="1" ht="21.75" customHeight="1" spans="1:3">
      <c r="A100" s="145">
        <v>20199</v>
      </c>
      <c r="B100" s="146" t="s">
        <v>544</v>
      </c>
      <c r="C100" s="147">
        <v>10810</v>
      </c>
    </row>
    <row r="101" s="139" customFormat="1" ht="21.75" customHeight="1" spans="1:3">
      <c r="A101" s="145">
        <v>2019999</v>
      </c>
      <c r="B101" s="148" t="s">
        <v>545</v>
      </c>
      <c r="C101" s="147">
        <v>10810</v>
      </c>
    </row>
    <row r="102" s="139" customFormat="1" ht="21.75" customHeight="1" spans="1:3">
      <c r="A102" s="145">
        <v>203</v>
      </c>
      <c r="B102" s="146" t="s">
        <v>546</v>
      </c>
      <c r="C102" s="147">
        <v>231</v>
      </c>
    </row>
    <row r="103" s="139" customFormat="1" ht="21.75" customHeight="1" spans="1:3">
      <c r="A103" s="145">
        <v>20301</v>
      </c>
      <c r="B103" s="146" t="s">
        <v>547</v>
      </c>
      <c r="C103" s="147">
        <v>14</v>
      </c>
    </row>
    <row r="104" s="139" customFormat="1" ht="21.75" customHeight="1" spans="1:3">
      <c r="A104" s="145">
        <v>2030101</v>
      </c>
      <c r="B104" s="148" t="s">
        <v>548</v>
      </c>
      <c r="C104" s="147">
        <v>14</v>
      </c>
    </row>
    <row r="105" s="139" customFormat="1" ht="21.75" customHeight="1" spans="1:3">
      <c r="A105" s="145">
        <v>20306</v>
      </c>
      <c r="B105" s="146" t="s">
        <v>549</v>
      </c>
      <c r="C105" s="147">
        <v>117</v>
      </c>
    </row>
    <row r="106" s="139" customFormat="1" ht="21.75" customHeight="1" spans="1:3">
      <c r="A106" s="145">
        <v>2030601</v>
      </c>
      <c r="B106" s="148" t="s">
        <v>550</v>
      </c>
      <c r="C106" s="147">
        <v>95</v>
      </c>
    </row>
    <row r="107" s="139" customFormat="1" ht="21.75" customHeight="1" spans="1:3">
      <c r="A107" s="145">
        <v>2030603</v>
      </c>
      <c r="B107" s="148" t="s">
        <v>551</v>
      </c>
      <c r="C107" s="147">
        <v>2</v>
      </c>
    </row>
    <row r="108" s="139" customFormat="1" ht="21.75" customHeight="1" spans="1:3">
      <c r="A108" s="145">
        <v>2030607</v>
      </c>
      <c r="B108" s="148" t="s">
        <v>552</v>
      </c>
      <c r="C108" s="147">
        <v>20</v>
      </c>
    </row>
    <row r="109" s="139" customFormat="1" ht="21.75" customHeight="1" spans="1:3">
      <c r="A109" s="145">
        <v>20399</v>
      </c>
      <c r="B109" s="146" t="s">
        <v>553</v>
      </c>
      <c r="C109" s="147">
        <v>100</v>
      </c>
    </row>
    <row r="110" s="139" customFormat="1" ht="21.75" customHeight="1" spans="1:3">
      <c r="A110" s="145">
        <v>2039901</v>
      </c>
      <c r="B110" s="148" t="s">
        <v>554</v>
      </c>
      <c r="C110" s="147">
        <v>100</v>
      </c>
    </row>
    <row r="111" s="139" customFormat="1" ht="21.75" customHeight="1" spans="1:3">
      <c r="A111" s="145">
        <v>204</v>
      </c>
      <c r="B111" s="146" t="s">
        <v>555</v>
      </c>
      <c r="C111" s="147">
        <v>8701</v>
      </c>
    </row>
    <row r="112" s="139" customFormat="1" ht="21.75" customHeight="1" spans="1:3">
      <c r="A112" s="145">
        <v>20401</v>
      </c>
      <c r="B112" s="146" t="s">
        <v>556</v>
      </c>
      <c r="C112" s="147">
        <v>25</v>
      </c>
    </row>
    <row r="113" s="139" customFormat="1" ht="21.75" customHeight="1" spans="1:3">
      <c r="A113" s="145">
        <v>2040101</v>
      </c>
      <c r="B113" s="148" t="s">
        <v>557</v>
      </c>
      <c r="C113" s="147">
        <v>25</v>
      </c>
    </row>
    <row r="114" s="139" customFormat="1" ht="21.75" customHeight="1" spans="1:3">
      <c r="A114" s="145">
        <v>20402</v>
      </c>
      <c r="B114" s="146" t="s">
        <v>558</v>
      </c>
      <c r="C114" s="147">
        <v>8168</v>
      </c>
    </row>
    <row r="115" s="139" customFormat="1" ht="21.75" customHeight="1" spans="1:3">
      <c r="A115" s="145">
        <v>2040201</v>
      </c>
      <c r="B115" s="148" t="s">
        <v>486</v>
      </c>
      <c r="C115" s="147">
        <v>7938</v>
      </c>
    </row>
    <row r="116" s="139" customFormat="1" ht="21.75" customHeight="1" spans="1:3">
      <c r="A116" s="145">
        <v>2040202</v>
      </c>
      <c r="B116" s="148" t="s">
        <v>487</v>
      </c>
      <c r="C116" s="147">
        <v>51</v>
      </c>
    </row>
    <row r="117" s="139" customFormat="1" ht="21.75" customHeight="1" spans="1:3">
      <c r="A117" s="145">
        <v>2040219</v>
      </c>
      <c r="B117" s="148" t="s">
        <v>510</v>
      </c>
      <c r="C117" s="147">
        <v>164</v>
      </c>
    </row>
    <row r="118" s="139" customFormat="1" ht="21.75" customHeight="1" spans="1:3">
      <c r="A118" s="145">
        <v>2040220</v>
      </c>
      <c r="B118" s="148" t="s">
        <v>559</v>
      </c>
      <c r="C118" s="147">
        <v>15</v>
      </c>
    </row>
    <row r="119" s="139" customFormat="1" ht="21.75" customHeight="1" spans="1:3">
      <c r="A119" s="145">
        <v>20406</v>
      </c>
      <c r="B119" s="146" t="s">
        <v>560</v>
      </c>
      <c r="C119" s="147">
        <v>488</v>
      </c>
    </row>
    <row r="120" s="139" customFormat="1" ht="21.75" customHeight="1" spans="1:3">
      <c r="A120" s="145">
        <v>2040601</v>
      </c>
      <c r="B120" s="148" t="s">
        <v>486</v>
      </c>
      <c r="C120" s="147">
        <v>355</v>
      </c>
    </row>
    <row r="121" s="139" customFormat="1" ht="21.75" customHeight="1" spans="1:3">
      <c r="A121" s="145">
        <v>2040602</v>
      </c>
      <c r="B121" s="148" t="s">
        <v>487</v>
      </c>
      <c r="C121" s="147">
        <v>20</v>
      </c>
    </row>
    <row r="122" s="139" customFormat="1" ht="21.75" customHeight="1" spans="1:3">
      <c r="A122" s="145">
        <v>2040604</v>
      </c>
      <c r="B122" s="148" t="s">
        <v>561</v>
      </c>
      <c r="C122" s="147">
        <v>29</v>
      </c>
    </row>
    <row r="123" s="139" customFormat="1" ht="21.75" customHeight="1" spans="1:3">
      <c r="A123" s="145">
        <v>2040607</v>
      </c>
      <c r="B123" s="148" t="s">
        <v>562</v>
      </c>
      <c r="C123" s="147">
        <v>6</v>
      </c>
    </row>
    <row r="124" s="139" customFormat="1" ht="21.75" customHeight="1" spans="1:3">
      <c r="A124" s="145">
        <v>2040610</v>
      </c>
      <c r="B124" s="148" t="s">
        <v>563</v>
      </c>
      <c r="C124" s="147">
        <v>15</v>
      </c>
    </row>
    <row r="125" s="139" customFormat="1" ht="21.75" customHeight="1" spans="1:3">
      <c r="A125" s="145">
        <v>2040612</v>
      </c>
      <c r="B125" s="148" t="s">
        <v>564</v>
      </c>
      <c r="C125" s="147">
        <v>15</v>
      </c>
    </row>
    <row r="126" s="139" customFormat="1" ht="21.75" customHeight="1" spans="1:3">
      <c r="A126" s="145">
        <v>2040650</v>
      </c>
      <c r="B126" s="148" t="s">
        <v>499</v>
      </c>
      <c r="C126" s="147">
        <v>16</v>
      </c>
    </row>
    <row r="127" s="139" customFormat="1" ht="21.75" customHeight="1" spans="1:3">
      <c r="A127" s="145">
        <v>2040699</v>
      </c>
      <c r="B127" s="148" t="s">
        <v>565</v>
      </c>
      <c r="C127" s="147">
        <v>32</v>
      </c>
    </row>
    <row r="128" s="139" customFormat="1" ht="21.75" customHeight="1" spans="1:3">
      <c r="A128" s="145">
        <v>20499</v>
      </c>
      <c r="B128" s="146" t="s">
        <v>566</v>
      </c>
      <c r="C128" s="147">
        <v>20</v>
      </c>
    </row>
    <row r="129" s="139" customFormat="1" ht="21.75" customHeight="1" spans="1:3">
      <c r="A129" s="145">
        <v>2049901</v>
      </c>
      <c r="B129" s="148" t="s">
        <v>567</v>
      </c>
      <c r="C129" s="147">
        <v>20</v>
      </c>
    </row>
    <row r="130" s="139" customFormat="1" ht="21.75" customHeight="1" spans="1:3">
      <c r="A130" s="145">
        <v>205</v>
      </c>
      <c r="B130" s="146" t="s">
        <v>568</v>
      </c>
      <c r="C130" s="147">
        <v>69224</v>
      </c>
    </row>
    <row r="131" s="139" customFormat="1" ht="21.75" customHeight="1" spans="1:3">
      <c r="A131" s="145">
        <v>20501</v>
      </c>
      <c r="B131" s="146" t="s">
        <v>569</v>
      </c>
      <c r="C131" s="147">
        <v>60036</v>
      </c>
    </row>
    <row r="132" s="139" customFormat="1" ht="21.75" customHeight="1" spans="1:3">
      <c r="A132" s="145">
        <v>2050101</v>
      </c>
      <c r="B132" s="148" t="s">
        <v>486</v>
      </c>
      <c r="C132" s="147">
        <v>60036</v>
      </c>
    </row>
    <row r="133" s="139" customFormat="1" ht="21.75" customHeight="1" spans="1:3">
      <c r="A133" s="145">
        <v>20502</v>
      </c>
      <c r="B133" s="146" t="s">
        <v>570</v>
      </c>
      <c r="C133" s="147">
        <v>5382</v>
      </c>
    </row>
    <row r="134" s="139" customFormat="1" ht="21.75" customHeight="1" spans="1:3">
      <c r="A134" s="145">
        <v>2050201</v>
      </c>
      <c r="B134" s="148" t="s">
        <v>571</v>
      </c>
      <c r="C134" s="147">
        <v>632</v>
      </c>
    </row>
    <row r="135" s="139" customFormat="1" ht="21.75" customHeight="1" spans="1:3">
      <c r="A135" s="145">
        <v>2050202</v>
      </c>
      <c r="B135" s="148" t="s">
        <v>572</v>
      </c>
      <c r="C135" s="147">
        <v>3127</v>
      </c>
    </row>
    <row r="136" s="139" customFormat="1" ht="21.75" customHeight="1" spans="1:3">
      <c r="A136" s="145">
        <v>2050204</v>
      </c>
      <c r="B136" s="148" t="s">
        <v>573</v>
      </c>
      <c r="C136" s="147">
        <v>352</v>
      </c>
    </row>
    <row r="137" s="139" customFormat="1" ht="21.75" customHeight="1" spans="1:3">
      <c r="A137" s="145">
        <v>2050299</v>
      </c>
      <c r="B137" s="148" t="s">
        <v>574</v>
      </c>
      <c r="C137" s="147">
        <v>1271</v>
      </c>
    </row>
    <row r="138" s="139" customFormat="1" ht="21.75" customHeight="1" spans="1:3">
      <c r="A138" s="145">
        <v>20503</v>
      </c>
      <c r="B138" s="146" t="s">
        <v>575</v>
      </c>
      <c r="C138" s="147">
        <v>491</v>
      </c>
    </row>
    <row r="139" s="139" customFormat="1" ht="21.75" customHeight="1" spans="1:3">
      <c r="A139" s="145">
        <v>2050302</v>
      </c>
      <c r="B139" s="148" t="s">
        <v>576</v>
      </c>
      <c r="C139" s="147">
        <v>466</v>
      </c>
    </row>
    <row r="140" s="139" customFormat="1" ht="21.75" customHeight="1" spans="1:3">
      <c r="A140" s="145">
        <v>2050305</v>
      </c>
      <c r="B140" s="148" t="s">
        <v>577</v>
      </c>
      <c r="C140" s="147">
        <v>25</v>
      </c>
    </row>
    <row r="141" s="139" customFormat="1" ht="21.75" customHeight="1" spans="1:3">
      <c r="A141" s="145">
        <v>20507</v>
      </c>
      <c r="B141" s="146" t="s">
        <v>578</v>
      </c>
      <c r="C141" s="147">
        <v>171</v>
      </c>
    </row>
    <row r="142" s="139" customFormat="1" ht="21.75" customHeight="1" spans="1:3">
      <c r="A142" s="145">
        <v>2050701</v>
      </c>
      <c r="B142" s="148" t="s">
        <v>579</v>
      </c>
      <c r="C142" s="147">
        <v>171</v>
      </c>
    </row>
    <row r="143" s="139" customFormat="1" ht="21.75" customHeight="1" spans="1:3">
      <c r="A143" s="145">
        <v>20599</v>
      </c>
      <c r="B143" s="146" t="s">
        <v>580</v>
      </c>
      <c r="C143" s="147">
        <v>3144</v>
      </c>
    </row>
    <row r="144" s="139" customFormat="1" ht="21.75" customHeight="1" spans="1:3">
      <c r="A144" s="145">
        <v>2059999</v>
      </c>
      <c r="B144" s="148" t="s">
        <v>581</v>
      </c>
      <c r="C144" s="147">
        <v>3144</v>
      </c>
    </row>
    <row r="145" s="139" customFormat="1" ht="21.75" customHeight="1" spans="1:3">
      <c r="A145" s="145">
        <v>206</v>
      </c>
      <c r="B145" s="146" t="s">
        <v>582</v>
      </c>
      <c r="C145" s="147">
        <v>1269</v>
      </c>
    </row>
    <row r="146" s="139" customFormat="1" ht="21.75" customHeight="1" spans="1:3">
      <c r="A146" s="145">
        <v>20601</v>
      </c>
      <c r="B146" s="146" t="s">
        <v>583</v>
      </c>
      <c r="C146" s="147">
        <v>345</v>
      </c>
    </row>
    <row r="147" s="139" customFormat="1" ht="21.75" customHeight="1" spans="1:3">
      <c r="A147" s="145">
        <v>2060101</v>
      </c>
      <c r="B147" s="148" t="s">
        <v>486</v>
      </c>
      <c r="C147" s="147">
        <v>317</v>
      </c>
    </row>
    <row r="148" s="139" customFormat="1" ht="21.75" customHeight="1" spans="1:3">
      <c r="A148" s="145">
        <v>2060102</v>
      </c>
      <c r="B148" s="148" t="s">
        <v>487</v>
      </c>
      <c r="C148" s="147">
        <v>3</v>
      </c>
    </row>
    <row r="149" s="139" customFormat="1" ht="21.75" customHeight="1" spans="1:3">
      <c r="A149" s="145">
        <v>2060199</v>
      </c>
      <c r="B149" s="148" t="s">
        <v>584</v>
      </c>
      <c r="C149" s="147">
        <v>25</v>
      </c>
    </row>
    <row r="150" s="139" customFormat="1" ht="21.75" customHeight="1" spans="1:3">
      <c r="A150" s="145">
        <v>20604</v>
      </c>
      <c r="B150" s="146" t="s">
        <v>585</v>
      </c>
      <c r="C150" s="147">
        <v>113</v>
      </c>
    </row>
    <row r="151" s="139" customFormat="1" ht="21.75" customHeight="1" spans="1:3">
      <c r="A151" s="145">
        <v>2060499</v>
      </c>
      <c r="B151" s="148" t="s">
        <v>586</v>
      </c>
      <c r="C151" s="147">
        <v>113</v>
      </c>
    </row>
    <row r="152" s="139" customFormat="1" ht="21.75" customHeight="1" spans="1:3">
      <c r="A152" s="145">
        <v>20605</v>
      </c>
      <c r="B152" s="146" t="s">
        <v>587</v>
      </c>
      <c r="C152" s="147">
        <v>150</v>
      </c>
    </row>
    <row r="153" s="139" customFormat="1" ht="21.75" customHeight="1" spans="1:3">
      <c r="A153" s="145">
        <v>2060502</v>
      </c>
      <c r="B153" s="148" t="s">
        <v>588</v>
      </c>
      <c r="C153" s="147">
        <v>50</v>
      </c>
    </row>
    <row r="154" s="139" customFormat="1" ht="21.75" customHeight="1" spans="1:3">
      <c r="A154" s="145">
        <v>2060599</v>
      </c>
      <c r="B154" s="148" t="s">
        <v>589</v>
      </c>
      <c r="C154" s="147">
        <v>100</v>
      </c>
    </row>
    <row r="155" s="139" customFormat="1" ht="21.75" customHeight="1" spans="1:3">
      <c r="A155" s="145">
        <v>20607</v>
      </c>
      <c r="B155" s="146" t="s">
        <v>590</v>
      </c>
      <c r="C155" s="147">
        <v>30</v>
      </c>
    </row>
    <row r="156" s="139" customFormat="1" ht="21.75" customHeight="1" spans="1:3">
      <c r="A156" s="145">
        <v>2060799</v>
      </c>
      <c r="B156" s="148" t="s">
        <v>591</v>
      </c>
      <c r="C156" s="147">
        <v>30</v>
      </c>
    </row>
    <row r="157" s="139" customFormat="1" ht="21.75" customHeight="1" spans="1:3">
      <c r="A157" s="145">
        <v>20609</v>
      </c>
      <c r="B157" s="146" t="s">
        <v>592</v>
      </c>
      <c r="C157" s="147">
        <v>200</v>
      </c>
    </row>
    <row r="158" s="139" customFormat="1" ht="21.75" customHeight="1" spans="1:3">
      <c r="A158" s="145">
        <v>2060901</v>
      </c>
      <c r="B158" s="148" t="s">
        <v>593</v>
      </c>
      <c r="C158" s="147">
        <v>200</v>
      </c>
    </row>
    <row r="159" s="139" customFormat="1" ht="21.75" customHeight="1" spans="1:3">
      <c r="A159" s="145">
        <v>20699</v>
      </c>
      <c r="B159" s="146" t="s">
        <v>594</v>
      </c>
      <c r="C159" s="147">
        <v>431</v>
      </c>
    </row>
    <row r="160" s="139" customFormat="1" ht="21.75" customHeight="1" spans="1:3">
      <c r="A160" s="145">
        <v>2069999</v>
      </c>
      <c r="B160" s="148" t="s">
        <v>595</v>
      </c>
      <c r="C160" s="147">
        <v>431</v>
      </c>
    </row>
    <row r="161" s="139" customFormat="1" ht="21.75" customHeight="1" spans="1:3">
      <c r="A161" s="145">
        <v>207</v>
      </c>
      <c r="B161" s="146" t="s">
        <v>596</v>
      </c>
      <c r="C161" s="147">
        <v>2699</v>
      </c>
    </row>
    <row r="162" s="139" customFormat="1" ht="21.75" customHeight="1" spans="1:3">
      <c r="A162" s="145">
        <v>20701</v>
      </c>
      <c r="B162" s="146" t="s">
        <v>597</v>
      </c>
      <c r="C162" s="147">
        <v>1930</v>
      </c>
    </row>
    <row r="163" s="139" customFormat="1" ht="21.75" customHeight="1" spans="1:3">
      <c r="A163" s="145">
        <v>2070101</v>
      </c>
      <c r="B163" s="148" t="s">
        <v>486</v>
      </c>
      <c r="C163" s="147">
        <v>776</v>
      </c>
    </row>
    <row r="164" s="139" customFormat="1" ht="21.75" customHeight="1" spans="1:3">
      <c r="A164" s="145">
        <v>2070102</v>
      </c>
      <c r="B164" s="148" t="s">
        <v>487</v>
      </c>
      <c r="C164" s="147">
        <v>5</v>
      </c>
    </row>
    <row r="165" s="139" customFormat="1" ht="21.75" customHeight="1" spans="1:3">
      <c r="A165" s="145">
        <v>2070104</v>
      </c>
      <c r="B165" s="148" t="s">
        <v>598</v>
      </c>
      <c r="C165" s="147">
        <v>38</v>
      </c>
    </row>
    <row r="166" s="139" customFormat="1" ht="21.75" customHeight="1" spans="1:3">
      <c r="A166" s="145">
        <v>2070105</v>
      </c>
      <c r="B166" s="148" t="s">
        <v>599</v>
      </c>
      <c r="C166" s="147">
        <v>99</v>
      </c>
    </row>
    <row r="167" s="139" customFormat="1" ht="21.75" customHeight="1" spans="1:3">
      <c r="A167" s="145">
        <v>2070108</v>
      </c>
      <c r="B167" s="148" t="s">
        <v>600</v>
      </c>
      <c r="C167" s="147">
        <v>30</v>
      </c>
    </row>
    <row r="168" s="139" customFormat="1" ht="21.75" customHeight="1" spans="1:3">
      <c r="A168" s="145">
        <v>2070114</v>
      </c>
      <c r="B168" s="148" t="s">
        <v>601</v>
      </c>
      <c r="C168" s="147">
        <v>882</v>
      </c>
    </row>
    <row r="169" s="139" customFormat="1" ht="21.75" customHeight="1" spans="1:3">
      <c r="A169" s="145">
        <v>2070199</v>
      </c>
      <c r="B169" s="148" t="s">
        <v>602</v>
      </c>
      <c r="C169" s="147">
        <v>100</v>
      </c>
    </row>
    <row r="170" s="139" customFormat="1" ht="21.75" customHeight="1" spans="1:3">
      <c r="A170" s="145">
        <v>20702</v>
      </c>
      <c r="B170" s="146" t="s">
        <v>603</v>
      </c>
      <c r="C170" s="147">
        <v>149</v>
      </c>
    </row>
    <row r="171" s="139" customFormat="1" ht="21.75" customHeight="1" spans="1:3">
      <c r="A171" s="145">
        <v>2070202</v>
      </c>
      <c r="B171" s="148" t="s">
        <v>487</v>
      </c>
      <c r="C171" s="147">
        <v>19</v>
      </c>
    </row>
    <row r="172" s="139" customFormat="1" ht="21.75" customHeight="1" spans="1:3">
      <c r="A172" s="145">
        <v>2070204</v>
      </c>
      <c r="B172" s="148" t="s">
        <v>604</v>
      </c>
      <c r="C172" s="147">
        <v>51</v>
      </c>
    </row>
    <row r="173" s="139" customFormat="1" ht="21.75" customHeight="1" spans="1:3">
      <c r="A173" s="145">
        <v>2070205</v>
      </c>
      <c r="B173" s="148" t="s">
        <v>605</v>
      </c>
      <c r="C173" s="147">
        <v>79</v>
      </c>
    </row>
    <row r="174" s="139" customFormat="1" ht="21.75" customHeight="1" spans="1:3">
      <c r="A174" s="145">
        <v>20703</v>
      </c>
      <c r="B174" s="146" t="s">
        <v>606</v>
      </c>
      <c r="C174" s="147">
        <v>363</v>
      </c>
    </row>
    <row r="175" s="139" customFormat="1" ht="21.75" customHeight="1" spans="1:3">
      <c r="A175" s="145">
        <v>2070307</v>
      </c>
      <c r="B175" s="148" t="s">
        <v>607</v>
      </c>
      <c r="C175" s="147">
        <v>360</v>
      </c>
    </row>
    <row r="176" s="139" customFormat="1" ht="21.75" customHeight="1" spans="1:3">
      <c r="A176" s="145">
        <v>2070308</v>
      </c>
      <c r="B176" s="148" t="s">
        <v>608</v>
      </c>
      <c r="C176" s="147">
        <v>3</v>
      </c>
    </row>
    <row r="177" s="139" customFormat="1" ht="21.75" customHeight="1" spans="1:3">
      <c r="A177" s="145">
        <v>20706</v>
      </c>
      <c r="B177" s="146" t="s">
        <v>609</v>
      </c>
      <c r="C177" s="147">
        <v>23</v>
      </c>
    </row>
    <row r="178" s="139" customFormat="1" ht="21.75" customHeight="1" spans="1:3">
      <c r="A178" s="145">
        <v>2070699</v>
      </c>
      <c r="B178" s="148" t="s">
        <v>610</v>
      </c>
      <c r="C178" s="147">
        <v>23</v>
      </c>
    </row>
    <row r="179" s="139" customFormat="1" ht="21.75" customHeight="1" spans="1:3">
      <c r="A179" s="145">
        <v>20799</v>
      </c>
      <c r="B179" s="146" t="s">
        <v>611</v>
      </c>
      <c r="C179" s="147">
        <v>234</v>
      </c>
    </row>
    <row r="180" s="139" customFormat="1" ht="21.75" customHeight="1" spans="1:3">
      <c r="A180" s="145">
        <v>2079903</v>
      </c>
      <c r="B180" s="148" t="s">
        <v>612</v>
      </c>
      <c r="C180" s="147">
        <v>80</v>
      </c>
    </row>
    <row r="181" s="139" customFormat="1" ht="21.75" customHeight="1" spans="1:3">
      <c r="A181" s="145">
        <v>2079999</v>
      </c>
      <c r="B181" s="148" t="s">
        <v>613</v>
      </c>
      <c r="C181" s="147">
        <v>154</v>
      </c>
    </row>
    <row r="182" s="139" customFormat="1" ht="21.75" customHeight="1" spans="1:3">
      <c r="A182" s="145">
        <v>208</v>
      </c>
      <c r="B182" s="146" t="s">
        <v>614</v>
      </c>
      <c r="C182" s="147">
        <v>93427</v>
      </c>
    </row>
    <row r="183" s="139" customFormat="1" ht="21.75" customHeight="1" spans="1:3">
      <c r="A183" s="145">
        <v>20801</v>
      </c>
      <c r="B183" s="146" t="s">
        <v>615</v>
      </c>
      <c r="C183" s="147">
        <v>1894</v>
      </c>
    </row>
    <row r="184" s="139" customFormat="1" ht="21.75" customHeight="1" spans="1:3">
      <c r="A184" s="145">
        <v>2080101</v>
      </c>
      <c r="B184" s="148" t="s">
        <v>486</v>
      </c>
      <c r="C184" s="147">
        <v>1009</v>
      </c>
    </row>
    <row r="185" s="139" customFormat="1" ht="21.75" customHeight="1" spans="1:3">
      <c r="A185" s="145">
        <v>2080102</v>
      </c>
      <c r="B185" s="148" t="s">
        <v>487</v>
      </c>
      <c r="C185" s="147">
        <v>53</v>
      </c>
    </row>
    <row r="186" s="139" customFormat="1" ht="21.75" customHeight="1" spans="1:3">
      <c r="A186" s="145">
        <v>2080105</v>
      </c>
      <c r="B186" s="148" t="s">
        <v>616</v>
      </c>
      <c r="C186" s="147">
        <v>68</v>
      </c>
    </row>
    <row r="187" s="139" customFormat="1" ht="21.75" customHeight="1" spans="1:3">
      <c r="A187" s="145">
        <v>2080106</v>
      </c>
      <c r="B187" s="148" t="s">
        <v>617</v>
      </c>
      <c r="C187" s="147">
        <v>132</v>
      </c>
    </row>
    <row r="188" s="139" customFormat="1" ht="21.75" customHeight="1" spans="1:3">
      <c r="A188" s="145">
        <v>2080107</v>
      </c>
      <c r="B188" s="148" t="s">
        <v>618</v>
      </c>
      <c r="C188" s="147">
        <v>397</v>
      </c>
    </row>
    <row r="189" s="139" customFormat="1" ht="21.75" customHeight="1" spans="1:3">
      <c r="A189" s="145">
        <v>2080108</v>
      </c>
      <c r="B189" s="148" t="s">
        <v>510</v>
      </c>
      <c r="C189" s="147">
        <v>108</v>
      </c>
    </row>
    <row r="190" s="139" customFormat="1" ht="21.75" customHeight="1" spans="1:3">
      <c r="A190" s="145">
        <v>2080111</v>
      </c>
      <c r="B190" s="148" t="s">
        <v>619</v>
      </c>
      <c r="C190" s="147">
        <v>38</v>
      </c>
    </row>
    <row r="191" s="139" customFormat="1" ht="21.75" customHeight="1" spans="1:3">
      <c r="A191" s="145">
        <v>2080112</v>
      </c>
      <c r="B191" s="148" t="s">
        <v>620</v>
      </c>
      <c r="C191" s="147">
        <v>34</v>
      </c>
    </row>
    <row r="192" s="139" customFormat="1" ht="21.75" customHeight="1" spans="1:3">
      <c r="A192" s="145">
        <v>2080199</v>
      </c>
      <c r="B192" s="148" t="s">
        <v>621</v>
      </c>
      <c r="C192" s="147">
        <v>55</v>
      </c>
    </row>
    <row r="193" s="139" customFormat="1" ht="21.75" customHeight="1" spans="1:3">
      <c r="A193" s="145">
        <v>20802</v>
      </c>
      <c r="B193" s="146" t="s">
        <v>622</v>
      </c>
      <c r="C193" s="147">
        <v>1137</v>
      </c>
    </row>
    <row r="194" s="139" customFormat="1" ht="21.75" customHeight="1" spans="1:3">
      <c r="A194" s="145">
        <v>2080201</v>
      </c>
      <c r="B194" s="148" t="s">
        <v>486</v>
      </c>
      <c r="C194" s="147">
        <v>496</v>
      </c>
    </row>
    <row r="195" s="139" customFormat="1" ht="21.75" customHeight="1" spans="1:3">
      <c r="A195" s="145">
        <v>2080202</v>
      </c>
      <c r="B195" s="148" t="s">
        <v>487</v>
      </c>
      <c r="C195" s="147">
        <v>140</v>
      </c>
    </row>
    <row r="196" s="139" customFormat="1" ht="21.75" customHeight="1" spans="1:3">
      <c r="A196" s="145">
        <v>2080208</v>
      </c>
      <c r="B196" s="148" t="s">
        <v>623</v>
      </c>
      <c r="C196" s="147">
        <v>290</v>
      </c>
    </row>
    <row r="197" s="139" customFormat="1" ht="21.75" customHeight="1" spans="1:3">
      <c r="A197" s="145">
        <v>2080299</v>
      </c>
      <c r="B197" s="148" t="s">
        <v>624</v>
      </c>
      <c r="C197" s="147">
        <v>211</v>
      </c>
    </row>
    <row r="198" s="139" customFormat="1" ht="21.75" customHeight="1" spans="1:3">
      <c r="A198" s="145">
        <v>20805</v>
      </c>
      <c r="B198" s="146" t="s">
        <v>625</v>
      </c>
      <c r="C198" s="147">
        <v>15812</v>
      </c>
    </row>
    <row r="199" s="139" customFormat="1" ht="21.75" customHeight="1" spans="1:3">
      <c r="A199" s="145">
        <v>2080501</v>
      </c>
      <c r="B199" s="148" t="s">
        <v>626</v>
      </c>
      <c r="C199" s="147">
        <v>27</v>
      </c>
    </row>
    <row r="200" s="139" customFormat="1" ht="21.75" customHeight="1" spans="1:3">
      <c r="A200" s="145">
        <v>2080505</v>
      </c>
      <c r="B200" s="148" t="s">
        <v>627</v>
      </c>
      <c r="C200" s="147">
        <v>13000</v>
      </c>
    </row>
    <row r="201" s="139" customFormat="1" ht="21.75" customHeight="1" spans="1:3">
      <c r="A201" s="145">
        <v>2080506</v>
      </c>
      <c r="B201" s="148" t="s">
        <v>628</v>
      </c>
      <c r="C201" s="147">
        <v>1000</v>
      </c>
    </row>
    <row r="202" s="139" customFormat="1" ht="21.75" customHeight="1" spans="1:3">
      <c r="A202" s="145">
        <v>2080507</v>
      </c>
      <c r="B202" s="148" t="s">
        <v>629</v>
      </c>
      <c r="C202" s="147">
        <v>1785</v>
      </c>
    </row>
    <row r="203" s="139" customFormat="1" ht="21.75" customHeight="1" spans="1:3">
      <c r="A203" s="145">
        <v>20807</v>
      </c>
      <c r="B203" s="146" t="s">
        <v>630</v>
      </c>
      <c r="C203" s="147">
        <v>996</v>
      </c>
    </row>
    <row r="204" s="139" customFormat="1" ht="21.75" customHeight="1" spans="1:3">
      <c r="A204" s="145">
        <v>2080705</v>
      </c>
      <c r="B204" s="148" t="s">
        <v>631</v>
      </c>
      <c r="C204" s="147">
        <v>179</v>
      </c>
    </row>
    <row r="205" s="139" customFormat="1" ht="21.75" customHeight="1" spans="1:3">
      <c r="A205" s="145">
        <v>2080709</v>
      </c>
      <c r="B205" s="148" t="s">
        <v>632</v>
      </c>
      <c r="C205" s="147">
        <v>10</v>
      </c>
    </row>
    <row r="206" s="139" customFormat="1" ht="21.75" customHeight="1" spans="1:3">
      <c r="A206" s="145">
        <v>2080711</v>
      </c>
      <c r="B206" s="148" t="s">
        <v>633</v>
      </c>
      <c r="C206" s="147">
        <v>20</v>
      </c>
    </row>
    <row r="207" s="139" customFormat="1" ht="21.75" customHeight="1" spans="1:3">
      <c r="A207" s="145">
        <v>2080799</v>
      </c>
      <c r="B207" s="148" t="s">
        <v>634</v>
      </c>
      <c r="C207" s="147">
        <v>787</v>
      </c>
    </row>
    <row r="208" s="139" customFormat="1" ht="21.75" customHeight="1" spans="1:3">
      <c r="A208" s="145">
        <v>20808</v>
      </c>
      <c r="B208" s="146" t="s">
        <v>635</v>
      </c>
      <c r="C208" s="147">
        <v>8406</v>
      </c>
    </row>
    <row r="209" s="139" customFormat="1" ht="21.75" customHeight="1" spans="1:3">
      <c r="A209" s="145">
        <v>2080801</v>
      </c>
      <c r="B209" s="148" t="s">
        <v>636</v>
      </c>
      <c r="C209" s="147">
        <v>93</v>
      </c>
    </row>
    <row r="210" s="139" customFormat="1" ht="21.75" customHeight="1" spans="1:3">
      <c r="A210" s="145">
        <v>2080805</v>
      </c>
      <c r="B210" s="148" t="s">
        <v>637</v>
      </c>
      <c r="C210" s="147">
        <v>1652</v>
      </c>
    </row>
    <row r="211" s="139" customFormat="1" ht="21.75" customHeight="1" spans="1:3">
      <c r="A211" s="145">
        <v>2080899</v>
      </c>
      <c r="B211" s="148" t="s">
        <v>638</v>
      </c>
      <c r="C211" s="147">
        <v>6661</v>
      </c>
    </row>
    <row r="212" s="139" customFormat="1" ht="21.75" customHeight="1" spans="1:3">
      <c r="A212" s="145">
        <v>20809</v>
      </c>
      <c r="B212" s="146" t="s">
        <v>639</v>
      </c>
      <c r="C212" s="147">
        <v>1200</v>
      </c>
    </row>
    <row r="213" s="139" customFormat="1" ht="21.75" customHeight="1" spans="1:3">
      <c r="A213" s="145">
        <v>2080901</v>
      </c>
      <c r="B213" s="148" t="s">
        <v>640</v>
      </c>
      <c r="C213" s="147">
        <v>110</v>
      </c>
    </row>
    <row r="214" s="139" customFormat="1" ht="21.75" customHeight="1" spans="1:3">
      <c r="A214" s="145">
        <v>2080904</v>
      </c>
      <c r="B214" s="148" t="s">
        <v>641</v>
      </c>
      <c r="C214" s="147">
        <v>8</v>
      </c>
    </row>
    <row r="215" s="139" customFormat="1" ht="21.75" customHeight="1" spans="1:3">
      <c r="A215" s="145">
        <v>2080905</v>
      </c>
      <c r="B215" s="148" t="s">
        <v>642</v>
      </c>
      <c r="C215" s="147">
        <v>114</v>
      </c>
    </row>
    <row r="216" s="139" customFormat="1" ht="21.75" customHeight="1" spans="1:3">
      <c r="A216" s="145">
        <v>2080999</v>
      </c>
      <c r="B216" s="148" t="s">
        <v>643</v>
      </c>
      <c r="C216" s="147">
        <v>968</v>
      </c>
    </row>
    <row r="217" s="139" customFormat="1" ht="21.75" customHeight="1" spans="1:3">
      <c r="A217" s="145">
        <v>20810</v>
      </c>
      <c r="B217" s="146" t="s">
        <v>644</v>
      </c>
      <c r="C217" s="147">
        <v>673</v>
      </c>
    </row>
    <row r="218" s="139" customFormat="1" ht="21.75" customHeight="1" spans="1:3">
      <c r="A218" s="145">
        <v>2081001</v>
      </c>
      <c r="B218" s="148" t="s">
        <v>645</v>
      </c>
      <c r="C218" s="147">
        <v>13</v>
      </c>
    </row>
    <row r="219" s="139" customFormat="1" ht="21.75" customHeight="1" spans="1:3">
      <c r="A219" s="145">
        <v>2081002</v>
      </c>
      <c r="B219" s="148" t="s">
        <v>646</v>
      </c>
      <c r="C219" s="147">
        <v>343</v>
      </c>
    </row>
    <row r="220" s="139" customFormat="1" ht="21.75" customHeight="1" spans="1:3">
      <c r="A220" s="145">
        <v>2081005</v>
      </c>
      <c r="B220" s="148" t="s">
        <v>647</v>
      </c>
      <c r="C220" s="147">
        <v>193</v>
      </c>
    </row>
    <row r="221" s="139" customFormat="1" ht="21.75" customHeight="1" spans="1:3">
      <c r="A221" s="145">
        <v>2081099</v>
      </c>
      <c r="B221" s="148" t="s">
        <v>648</v>
      </c>
      <c r="C221" s="147">
        <v>124</v>
      </c>
    </row>
    <row r="222" s="139" customFormat="1" ht="21.75" customHeight="1" spans="1:3">
      <c r="A222" s="145">
        <v>20811</v>
      </c>
      <c r="B222" s="146" t="s">
        <v>649</v>
      </c>
      <c r="C222" s="147">
        <v>1893</v>
      </c>
    </row>
    <row r="223" s="139" customFormat="1" ht="21.75" customHeight="1" spans="1:3">
      <c r="A223" s="145">
        <v>2081101</v>
      </c>
      <c r="B223" s="148" t="s">
        <v>486</v>
      </c>
      <c r="C223" s="147">
        <v>34</v>
      </c>
    </row>
    <row r="224" s="139" customFormat="1" ht="21.75" customHeight="1" spans="1:3">
      <c r="A224" s="145">
        <v>2081105</v>
      </c>
      <c r="B224" s="148" t="s">
        <v>650</v>
      </c>
      <c r="C224" s="147">
        <v>24</v>
      </c>
    </row>
    <row r="225" s="139" customFormat="1" ht="21.75" customHeight="1" spans="1:3">
      <c r="A225" s="145">
        <v>2081107</v>
      </c>
      <c r="B225" s="148" t="s">
        <v>651</v>
      </c>
      <c r="C225" s="147">
        <v>1344</v>
      </c>
    </row>
    <row r="226" s="139" customFormat="1" ht="21.75" customHeight="1" spans="1:3">
      <c r="A226" s="145">
        <v>2081199</v>
      </c>
      <c r="B226" s="148" t="s">
        <v>652</v>
      </c>
      <c r="C226" s="147">
        <v>491</v>
      </c>
    </row>
    <row r="227" s="139" customFormat="1" ht="21.75" customHeight="1" spans="1:3">
      <c r="A227" s="145">
        <v>20819</v>
      </c>
      <c r="B227" s="146" t="s">
        <v>653</v>
      </c>
      <c r="C227" s="147">
        <v>4098</v>
      </c>
    </row>
    <row r="228" s="139" customFormat="1" ht="21.75" customHeight="1" spans="1:3">
      <c r="A228" s="145">
        <v>2081901</v>
      </c>
      <c r="B228" s="148" t="s">
        <v>654</v>
      </c>
      <c r="C228" s="147">
        <v>1029</v>
      </c>
    </row>
    <row r="229" s="139" customFormat="1" ht="21.75" customHeight="1" spans="1:3">
      <c r="A229" s="145">
        <v>2081902</v>
      </c>
      <c r="B229" s="148" t="s">
        <v>655</v>
      </c>
      <c r="C229" s="147">
        <v>3069</v>
      </c>
    </row>
    <row r="230" s="139" customFormat="1" ht="21.75" customHeight="1" spans="1:3">
      <c r="A230" s="145">
        <v>20820</v>
      </c>
      <c r="B230" s="146" t="s">
        <v>656</v>
      </c>
      <c r="C230" s="147">
        <v>911</v>
      </c>
    </row>
    <row r="231" s="139" customFormat="1" ht="21.75" customHeight="1" spans="1:3">
      <c r="A231" s="145">
        <v>2082001</v>
      </c>
      <c r="B231" s="148" t="s">
        <v>657</v>
      </c>
      <c r="C231" s="147">
        <v>771</v>
      </c>
    </row>
    <row r="232" s="139" customFormat="1" ht="21.75" customHeight="1" spans="1:3">
      <c r="A232" s="145">
        <v>2082002</v>
      </c>
      <c r="B232" s="148" t="s">
        <v>658</v>
      </c>
      <c r="C232" s="147">
        <v>140</v>
      </c>
    </row>
    <row r="233" s="139" customFormat="1" ht="21.75" customHeight="1" spans="1:3">
      <c r="A233" s="145">
        <v>20821</v>
      </c>
      <c r="B233" s="146" t="s">
        <v>659</v>
      </c>
      <c r="C233" s="147">
        <v>7435</v>
      </c>
    </row>
    <row r="234" s="139" customFormat="1" ht="21.75" customHeight="1" spans="1:3">
      <c r="A234" s="145">
        <v>2082101</v>
      </c>
      <c r="B234" s="148" t="s">
        <v>660</v>
      </c>
      <c r="C234" s="147">
        <v>44</v>
      </c>
    </row>
    <row r="235" s="139" customFormat="1" ht="21.75" customHeight="1" spans="1:3">
      <c r="A235" s="145">
        <v>2082102</v>
      </c>
      <c r="B235" s="148" t="s">
        <v>661</v>
      </c>
      <c r="C235" s="147">
        <v>7391</v>
      </c>
    </row>
    <row r="236" s="139" customFormat="1" ht="21.75" customHeight="1" spans="1:3">
      <c r="A236" s="145">
        <v>20826</v>
      </c>
      <c r="B236" s="146" t="s">
        <v>662</v>
      </c>
      <c r="C236" s="147">
        <v>35494</v>
      </c>
    </row>
    <row r="237" s="139" customFormat="1" ht="21.75" customHeight="1" spans="1:3">
      <c r="A237" s="145">
        <v>2082601</v>
      </c>
      <c r="B237" s="148" t="s">
        <v>663</v>
      </c>
      <c r="C237" s="147">
        <v>15534</v>
      </c>
    </row>
    <row r="238" s="139" customFormat="1" ht="21.75" customHeight="1" spans="1:3">
      <c r="A238" s="145">
        <v>2082602</v>
      </c>
      <c r="B238" s="148" t="s">
        <v>664</v>
      </c>
      <c r="C238" s="147">
        <v>19960</v>
      </c>
    </row>
    <row r="239" s="139" customFormat="1" ht="21.75" customHeight="1" spans="1:3">
      <c r="A239" s="145">
        <v>20828</v>
      </c>
      <c r="B239" s="146" t="s">
        <v>665</v>
      </c>
      <c r="C239" s="147">
        <v>1996</v>
      </c>
    </row>
    <row r="240" s="139" customFormat="1" ht="21.75" customHeight="1" spans="1:3">
      <c r="A240" s="145">
        <v>2082801</v>
      </c>
      <c r="B240" s="148" t="s">
        <v>486</v>
      </c>
      <c r="C240" s="147">
        <v>91</v>
      </c>
    </row>
    <row r="241" s="139" customFormat="1" ht="21.75" customHeight="1" spans="1:3">
      <c r="A241" s="145">
        <v>2082802</v>
      </c>
      <c r="B241" s="148" t="s">
        <v>487</v>
      </c>
      <c r="C241" s="147">
        <v>30</v>
      </c>
    </row>
    <row r="242" s="139" customFormat="1" ht="21.75" customHeight="1" spans="1:3">
      <c r="A242" s="145">
        <v>2082850</v>
      </c>
      <c r="B242" s="148" t="s">
        <v>499</v>
      </c>
      <c r="C242" s="147">
        <v>90</v>
      </c>
    </row>
    <row r="243" s="139" customFormat="1" ht="21.75" customHeight="1" spans="1:3">
      <c r="A243" s="145">
        <v>2082899</v>
      </c>
      <c r="B243" s="148" t="s">
        <v>666</v>
      </c>
      <c r="C243" s="147">
        <v>1785</v>
      </c>
    </row>
    <row r="244" s="139" customFormat="1" ht="21.75" customHeight="1" spans="1:3">
      <c r="A244" s="145">
        <v>20899</v>
      </c>
      <c r="B244" s="146" t="s">
        <v>667</v>
      </c>
      <c r="C244" s="147">
        <v>11482</v>
      </c>
    </row>
    <row r="245" s="139" customFormat="1" ht="21.75" customHeight="1" spans="1:3">
      <c r="A245" s="145">
        <v>2089901</v>
      </c>
      <c r="B245" s="148" t="s">
        <v>668</v>
      </c>
      <c r="C245" s="147">
        <v>11482</v>
      </c>
    </row>
    <row r="246" s="139" customFormat="1" ht="21.75" customHeight="1" spans="1:3">
      <c r="A246" s="145">
        <v>210</v>
      </c>
      <c r="B246" s="149" t="s">
        <v>669</v>
      </c>
      <c r="C246" s="147">
        <v>54338</v>
      </c>
    </row>
    <row r="247" s="139" customFormat="1" ht="21.75" customHeight="1" spans="1:3">
      <c r="A247" s="145">
        <v>21001</v>
      </c>
      <c r="B247" s="146" t="s">
        <v>670</v>
      </c>
      <c r="C247" s="147">
        <v>2360</v>
      </c>
    </row>
    <row r="248" s="139" customFormat="1" ht="21.75" customHeight="1" spans="1:3">
      <c r="A248" s="145">
        <v>2100101</v>
      </c>
      <c r="B248" s="148" t="s">
        <v>486</v>
      </c>
      <c r="C248" s="147">
        <v>340</v>
      </c>
    </row>
    <row r="249" s="139" customFormat="1" ht="21.75" customHeight="1" spans="1:3">
      <c r="A249" s="145">
        <v>2100102</v>
      </c>
      <c r="B249" s="148" t="s">
        <v>487</v>
      </c>
      <c r="C249" s="147">
        <v>1856</v>
      </c>
    </row>
    <row r="250" s="139" customFormat="1" ht="21.75" customHeight="1" spans="1:3">
      <c r="A250" s="145">
        <v>2100199</v>
      </c>
      <c r="B250" s="148" t="s">
        <v>671</v>
      </c>
      <c r="C250" s="147">
        <v>164</v>
      </c>
    </row>
    <row r="251" s="139" customFormat="1" ht="21.75" customHeight="1" spans="1:3">
      <c r="A251" s="145">
        <v>21002</v>
      </c>
      <c r="B251" s="146" t="s">
        <v>672</v>
      </c>
      <c r="C251" s="147">
        <v>507</v>
      </c>
    </row>
    <row r="252" s="139" customFormat="1" ht="21.75" customHeight="1" spans="1:3">
      <c r="A252" s="145">
        <v>2100299</v>
      </c>
      <c r="B252" s="148" t="s">
        <v>673</v>
      </c>
      <c r="C252" s="147">
        <v>507</v>
      </c>
    </row>
    <row r="253" s="139" customFormat="1" ht="21.75" customHeight="1" spans="1:3">
      <c r="A253" s="145">
        <v>21003</v>
      </c>
      <c r="B253" s="146" t="s">
        <v>674</v>
      </c>
      <c r="C253" s="147">
        <v>1375</v>
      </c>
    </row>
    <row r="254" s="139" customFormat="1" ht="21.75" customHeight="1" spans="1:3">
      <c r="A254" s="145">
        <v>2100302</v>
      </c>
      <c r="B254" s="148" t="s">
        <v>675</v>
      </c>
      <c r="C254" s="147">
        <v>342</v>
      </c>
    </row>
    <row r="255" s="139" customFormat="1" ht="21.75" customHeight="1" spans="1:3">
      <c r="A255" s="145">
        <v>2100399</v>
      </c>
      <c r="B255" s="148" t="s">
        <v>676</v>
      </c>
      <c r="C255" s="147">
        <v>1033</v>
      </c>
    </row>
    <row r="256" s="139" customFormat="1" ht="21.75" customHeight="1" spans="1:3">
      <c r="A256" s="145">
        <v>21004</v>
      </c>
      <c r="B256" s="146" t="s">
        <v>677</v>
      </c>
      <c r="C256" s="147">
        <v>7011</v>
      </c>
    </row>
    <row r="257" s="139" customFormat="1" ht="21.75" customHeight="1" spans="1:3">
      <c r="A257" s="145">
        <v>2100401</v>
      </c>
      <c r="B257" s="148" t="s">
        <v>678</v>
      </c>
      <c r="C257" s="147">
        <v>255</v>
      </c>
    </row>
    <row r="258" s="139" customFormat="1" ht="21.75" customHeight="1" spans="1:3">
      <c r="A258" s="145">
        <v>2100402</v>
      </c>
      <c r="B258" s="148" t="s">
        <v>679</v>
      </c>
      <c r="C258" s="147">
        <v>131</v>
      </c>
    </row>
    <row r="259" s="139" customFormat="1" ht="21.75" customHeight="1" spans="1:3">
      <c r="A259" s="145">
        <v>2100403</v>
      </c>
      <c r="B259" s="148" t="s">
        <v>680</v>
      </c>
      <c r="C259" s="147">
        <v>180</v>
      </c>
    </row>
    <row r="260" s="139" customFormat="1" ht="21.75" customHeight="1" spans="1:3">
      <c r="A260" s="145">
        <v>2100408</v>
      </c>
      <c r="B260" s="148" t="s">
        <v>681</v>
      </c>
      <c r="C260" s="147">
        <v>5359</v>
      </c>
    </row>
    <row r="261" s="139" customFormat="1" ht="21.75" customHeight="1" spans="1:3">
      <c r="A261" s="145">
        <v>2100409</v>
      </c>
      <c r="B261" s="148" t="s">
        <v>682</v>
      </c>
      <c r="C261" s="147">
        <v>1086</v>
      </c>
    </row>
    <row r="262" s="139" customFormat="1" ht="21.75" customHeight="1" spans="1:3">
      <c r="A262" s="145">
        <v>21007</v>
      </c>
      <c r="B262" s="146" t="s">
        <v>683</v>
      </c>
      <c r="C262" s="147">
        <v>1700</v>
      </c>
    </row>
    <row r="263" s="139" customFormat="1" ht="21.75" customHeight="1" spans="1:3">
      <c r="A263" s="145">
        <v>2100716</v>
      </c>
      <c r="B263" s="148" t="s">
        <v>684</v>
      </c>
      <c r="C263" s="147">
        <v>21</v>
      </c>
    </row>
    <row r="264" s="139" customFormat="1" ht="21.75" customHeight="1" spans="1:3">
      <c r="A264" s="145">
        <v>2100717</v>
      </c>
      <c r="B264" s="148" t="s">
        <v>685</v>
      </c>
      <c r="C264" s="147">
        <v>124</v>
      </c>
    </row>
    <row r="265" s="139" customFormat="1" ht="21.75" customHeight="1" spans="1:3">
      <c r="A265" s="145">
        <v>2100799</v>
      </c>
      <c r="B265" s="148" t="s">
        <v>686</v>
      </c>
      <c r="C265" s="147">
        <v>1555</v>
      </c>
    </row>
    <row r="266" s="139" customFormat="1" ht="21.75" customHeight="1" spans="1:3">
      <c r="A266" s="145">
        <v>21011</v>
      </c>
      <c r="B266" s="146" t="s">
        <v>687</v>
      </c>
      <c r="C266" s="147">
        <v>4799</v>
      </c>
    </row>
    <row r="267" s="139" customFormat="1" ht="21.75" customHeight="1" spans="1:3">
      <c r="A267" s="145">
        <v>2101101</v>
      </c>
      <c r="B267" s="148" t="s">
        <v>688</v>
      </c>
      <c r="C267" s="147">
        <v>1562</v>
      </c>
    </row>
    <row r="268" s="139" customFormat="1" ht="21.75" customHeight="1" spans="1:3">
      <c r="A268" s="145">
        <v>2101102</v>
      </c>
      <c r="B268" s="148" t="s">
        <v>689</v>
      </c>
      <c r="C268" s="147">
        <v>3197</v>
      </c>
    </row>
    <row r="269" s="139" customFormat="1" ht="21.75" customHeight="1" spans="1:3">
      <c r="A269" s="145">
        <v>2101103</v>
      </c>
      <c r="B269" s="148" t="s">
        <v>690</v>
      </c>
      <c r="C269" s="147">
        <v>40</v>
      </c>
    </row>
    <row r="270" s="139" customFormat="1" ht="21.75" customHeight="1" spans="1:3">
      <c r="A270" s="145">
        <v>21012</v>
      </c>
      <c r="B270" s="146" t="s">
        <v>691</v>
      </c>
      <c r="C270" s="147">
        <v>33490</v>
      </c>
    </row>
    <row r="271" s="139" customFormat="1" ht="21.75" customHeight="1" spans="1:3">
      <c r="A271" s="145">
        <v>2101202</v>
      </c>
      <c r="B271" s="148" t="s">
        <v>692</v>
      </c>
      <c r="C271" s="147">
        <v>33250</v>
      </c>
    </row>
    <row r="272" s="139" customFormat="1" ht="21.75" customHeight="1" spans="1:3">
      <c r="A272" s="145">
        <v>2101299</v>
      </c>
      <c r="B272" s="148" t="s">
        <v>693</v>
      </c>
      <c r="C272" s="147">
        <v>240</v>
      </c>
    </row>
    <row r="273" s="139" customFormat="1" ht="21.75" customHeight="1" spans="1:3">
      <c r="A273" s="145">
        <v>21013</v>
      </c>
      <c r="B273" s="146" t="s">
        <v>694</v>
      </c>
      <c r="C273" s="147">
        <v>1178</v>
      </c>
    </row>
    <row r="274" s="139" customFormat="1" ht="21.75" customHeight="1" spans="1:3">
      <c r="A274" s="145">
        <v>2101301</v>
      </c>
      <c r="B274" s="148" t="s">
        <v>695</v>
      </c>
      <c r="C274" s="147">
        <v>1178</v>
      </c>
    </row>
    <row r="275" s="139" customFormat="1" ht="21.75" customHeight="1" spans="1:3">
      <c r="A275" s="145">
        <v>21014</v>
      </c>
      <c r="B275" s="146" t="s">
        <v>696</v>
      </c>
      <c r="C275" s="147">
        <v>146</v>
      </c>
    </row>
    <row r="276" s="139" customFormat="1" ht="21.75" customHeight="1" spans="1:3">
      <c r="A276" s="145">
        <v>2101401</v>
      </c>
      <c r="B276" s="148" t="s">
        <v>697</v>
      </c>
      <c r="C276" s="147">
        <v>146</v>
      </c>
    </row>
    <row r="277" s="139" customFormat="1" ht="21.75" customHeight="1" spans="1:3">
      <c r="A277" s="145">
        <v>21015</v>
      </c>
      <c r="B277" s="146" t="s">
        <v>698</v>
      </c>
      <c r="C277" s="147">
        <v>1681</v>
      </c>
    </row>
    <row r="278" s="139" customFormat="1" ht="21.75" customHeight="1" spans="1:3">
      <c r="A278" s="145">
        <v>2101501</v>
      </c>
      <c r="B278" s="148" t="s">
        <v>486</v>
      </c>
      <c r="C278" s="147">
        <v>41</v>
      </c>
    </row>
    <row r="279" s="139" customFormat="1" ht="21.75" customHeight="1" spans="1:3">
      <c r="A279" s="145">
        <v>2101502</v>
      </c>
      <c r="B279" s="148" t="s">
        <v>487</v>
      </c>
      <c r="C279" s="147">
        <v>21</v>
      </c>
    </row>
    <row r="280" s="139" customFormat="1" ht="21.75" customHeight="1" spans="1:3">
      <c r="A280" s="145">
        <v>2101505</v>
      </c>
      <c r="B280" s="148" t="s">
        <v>699</v>
      </c>
      <c r="C280" s="147">
        <v>900</v>
      </c>
    </row>
    <row r="281" s="139" customFormat="1" ht="21.75" customHeight="1" spans="1:3">
      <c r="A281" s="145">
        <v>2101550</v>
      </c>
      <c r="B281" s="148" t="s">
        <v>499</v>
      </c>
      <c r="C281" s="147">
        <v>628</v>
      </c>
    </row>
    <row r="282" s="139" customFormat="1" ht="21.75" customHeight="1" spans="1:3">
      <c r="A282" s="145">
        <v>2101599</v>
      </c>
      <c r="B282" s="148" t="s">
        <v>700</v>
      </c>
      <c r="C282" s="147">
        <v>91</v>
      </c>
    </row>
    <row r="283" s="139" customFormat="1" ht="21.75" customHeight="1" spans="1:3">
      <c r="A283" s="145">
        <v>21016</v>
      </c>
      <c r="B283" s="146" t="s">
        <v>701</v>
      </c>
      <c r="C283" s="147">
        <v>5</v>
      </c>
    </row>
    <row r="284" s="139" customFormat="1" ht="21.75" customHeight="1" spans="1:3">
      <c r="A284" s="145">
        <v>2101601</v>
      </c>
      <c r="B284" s="148" t="s">
        <v>702</v>
      </c>
      <c r="C284" s="147">
        <v>5</v>
      </c>
    </row>
    <row r="285" s="139" customFormat="1" ht="21.75" customHeight="1" spans="1:3">
      <c r="A285" s="145">
        <v>21099</v>
      </c>
      <c r="B285" s="146" t="s">
        <v>703</v>
      </c>
      <c r="C285" s="147">
        <v>86</v>
      </c>
    </row>
    <row r="286" s="139" customFormat="1" ht="21.75" customHeight="1" spans="1:3">
      <c r="A286" s="145">
        <v>2109901</v>
      </c>
      <c r="B286" s="148" t="s">
        <v>704</v>
      </c>
      <c r="C286" s="147">
        <v>86</v>
      </c>
    </row>
    <row r="287" s="139" customFormat="1" ht="21.75" customHeight="1" spans="1:3">
      <c r="A287" s="145">
        <v>211</v>
      </c>
      <c r="B287" s="146" t="s">
        <v>705</v>
      </c>
      <c r="C287" s="147">
        <v>7711</v>
      </c>
    </row>
    <row r="288" s="139" customFormat="1" ht="21.75" customHeight="1" spans="1:3">
      <c r="A288" s="145">
        <v>21101</v>
      </c>
      <c r="B288" s="146" t="s">
        <v>706</v>
      </c>
      <c r="C288" s="147">
        <v>657</v>
      </c>
    </row>
    <row r="289" s="139" customFormat="1" ht="21.75" customHeight="1" spans="1:3">
      <c r="A289" s="145">
        <v>2110101</v>
      </c>
      <c r="B289" s="148" t="s">
        <v>486</v>
      </c>
      <c r="C289" s="147">
        <v>276</v>
      </c>
    </row>
    <row r="290" s="139" customFormat="1" ht="21.75" customHeight="1" spans="1:3">
      <c r="A290" s="145">
        <v>2110103</v>
      </c>
      <c r="B290" s="148" t="s">
        <v>532</v>
      </c>
      <c r="C290" s="147">
        <v>294</v>
      </c>
    </row>
    <row r="291" s="139" customFormat="1" ht="21.75" customHeight="1" spans="1:3">
      <c r="A291" s="145">
        <v>2110199</v>
      </c>
      <c r="B291" s="148" t="s">
        <v>707</v>
      </c>
      <c r="C291" s="147">
        <v>87</v>
      </c>
    </row>
    <row r="292" s="139" customFormat="1" ht="21.75" customHeight="1" spans="1:3">
      <c r="A292" s="145">
        <v>21103</v>
      </c>
      <c r="B292" s="146" t="s">
        <v>708</v>
      </c>
      <c r="C292" s="147">
        <v>350</v>
      </c>
    </row>
    <row r="293" s="139" customFormat="1" ht="21.75" customHeight="1" spans="1:3">
      <c r="A293" s="145">
        <v>2110302</v>
      </c>
      <c r="B293" s="148" t="s">
        <v>709</v>
      </c>
      <c r="C293" s="147">
        <v>350</v>
      </c>
    </row>
    <row r="294" s="139" customFormat="1" ht="21.75" customHeight="1" spans="1:3">
      <c r="A294" s="145">
        <v>21104</v>
      </c>
      <c r="B294" s="146" t="s">
        <v>710</v>
      </c>
      <c r="C294" s="147">
        <v>2963</v>
      </c>
    </row>
    <row r="295" s="139" customFormat="1" ht="21.75" customHeight="1" spans="1:3">
      <c r="A295" s="145">
        <v>2110402</v>
      </c>
      <c r="B295" s="148" t="s">
        <v>711</v>
      </c>
      <c r="C295" s="147">
        <v>2963</v>
      </c>
    </row>
    <row r="296" s="139" customFormat="1" ht="21.75" customHeight="1" spans="1:3">
      <c r="A296" s="145">
        <v>21111</v>
      </c>
      <c r="B296" s="146" t="s">
        <v>712</v>
      </c>
      <c r="C296" s="147">
        <v>138</v>
      </c>
    </row>
    <row r="297" s="139" customFormat="1" ht="21.75" customHeight="1" spans="1:3">
      <c r="A297" s="145">
        <v>2111102</v>
      </c>
      <c r="B297" s="148" t="s">
        <v>713</v>
      </c>
      <c r="C297" s="147">
        <v>122</v>
      </c>
    </row>
    <row r="298" s="139" customFormat="1" ht="21.75" customHeight="1" spans="1:3">
      <c r="A298" s="145">
        <v>2111103</v>
      </c>
      <c r="B298" s="148" t="s">
        <v>714</v>
      </c>
      <c r="C298" s="147">
        <v>16</v>
      </c>
    </row>
    <row r="299" s="139" customFormat="1" ht="21.75" customHeight="1" spans="1:3">
      <c r="A299" s="145">
        <v>21112</v>
      </c>
      <c r="B299" s="146" t="s">
        <v>715</v>
      </c>
      <c r="C299" s="147">
        <v>30</v>
      </c>
    </row>
    <row r="300" s="139" customFormat="1" ht="21.75" customHeight="1" spans="1:3">
      <c r="A300" s="145">
        <v>2111201</v>
      </c>
      <c r="B300" s="148" t="s">
        <v>716</v>
      </c>
      <c r="C300" s="147">
        <v>30</v>
      </c>
    </row>
    <row r="301" s="139" customFormat="1" ht="21.75" customHeight="1" spans="1:3">
      <c r="A301" s="145">
        <v>21114</v>
      </c>
      <c r="B301" s="146" t="s">
        <v>717</v>
      </c>
      <c r="C301" s="147">
        <v>100</v>
      </c>
    </row>
    <row r="302" s="139" customFormat="1" ht="21.75" customHeight="1" spans="1:3">
      <c r="A302" s="145">
        <v>2111407</v>
      </c>
      <c r="B302" s="148" t="s">
        <v>718</v>
      </c>
      <c r="C302" s="147">
        <v>100</v>
      </c>
    </row>
    <row r="303" s="139" customFormat="1" ht="21.75" customHeight="1" spans="1:3">
      <c r="A303" s="145">
        <v>21199</v>
      </c>
      <c r="B303" s="146" t="s">
        <v>719</v>
      </c>
      <c r="C303" s="147">
        <v>3473</v>
      </c>
    </row>
    <row r="304" s="139" customFormat="1" ht="21.75" customHeight="1" spans="1:3">
      <c r="A304" s="145">
        <v>2119901</v>
      </c>
      <c r="B304" s="148" t="s">
        <v>720</v>
      </c>
      <c r="C304" s="147">
        <v>3473</v>
      </c>
    </row>
    <row r="305" s="139" customFormat="1" ht="21.75" customHeight="1" spans="1:3">
      <c r="A305" s="145">
        <v>212</v>
      </c>
      <c r="B305" s="146" t="s">
        <v>721</v>
      </c>
      <c r="C305" s="147">
        <v>5699</v>
      </c>
    </row>
    <row r="306" s="139" customFormat="1" ht="21.75" customHeight="1" spans="1:3">
      <c r="A306" s="145">
        <v>21201</v>
      </c>
      <c r="B306" s="146" t="s">
        <v>722</v>
      </c>
      <c r="C306" s="147">
        <v>2487</v>
      </c>
    </row>
    <row r="307" s="139" customFormat="1" ht="21.75" customHeight="1" spans="1:3">
      <c r="A307" s="145">
        <v>2120101</v>
      </c>
      <c r="B307" s="148" t="s">
        <v>486</v>
      </c>
      <c r="C307" s="147">
        <v>1174</v>
      </c>
    </row>
    <row r="308" s="139" customFormat="1" ht="21.75" customHeight="1" spans="1:3">
      <c r="A308" s="145">
        <v>2120102</v>
      </c>
      <c r="B308" s="148" t="s">
        <v>487</v>
      </c>
      <c r="C308" s="147">
        <v>1053</v>
      </c>
    </row>
    <row r="309" s="139" customFormat="1" ht="21.75" customHeight="1" spans="1:3">
      <c r="A309" s="145">
        <v>2120104</v>
      </c>
      <c r="B309" s="148" t="s">
        <v>723</v>
      </c>
      <c r="C309" s="147">
        <v>260</v>
      </c>
    </row>
    <row r="310" s="139" customFormat="1" ht="21.75" customHeight="1" spans="1:3">
      <c r="A310" s="145">
        <v>21203</v>
      </c>
      <c r="B310" s="146" t="s">
        <v>724</v>
      </c>
      <c r="C310" s="147">
        <v>510</v>
      </c>
    </row>
    <row r="311" s="139" customFormat="1" ht="21.75" customHeight="1" spans="1:3">
      <c r="A311" s="145">
        <v>2120399</v>
      </c>
      <c r="B311" s="148" t="s">
        <v>725</v>
      </c>
      <c r="C311" s="147">
        <v>510</v>
      </c>
    </row>
    <row r="312" s="139" customFormat="1" ht="21.75" customHeight="1" spans="1:3">
      <c r="A312" s="145">
        <v>21205</v>
      </c>
      <c r="B312" s="146" t="s">
        <v>726</v>
      </c>
      <c r="C312" s="147">
        <v>2139</v>
      </c>
    </row>
    <row r="313" s="139" customFormat="1" ht="21.75" customHeight="1" spans="1:3">
      <c r="A313" s="145">
        <v>2120501</v>
      </c>
      <c r="B313" s="148" t="s">
        <v>727</v>
      </c>
      <c r="C313" s="147">
        <v>2139</v>
      </c>
    </row>
    <row r="314" s="139" customFormat="1" ht="21.75" customHeight="1" spans="1:3">
      <c r="A314" s="145">
        <v>21299</v>
      </c>
      <c r="B314" s="146" t="s">
        <v>728</v>
      </c>
      <c r="C314" s="147">
        <v>563</v>
      </c>
    </row>
    <row r="315" s="139" customFormat="1" ht="21.75" customHeight="1" spans="1:3">
      <c r="A315" s="145">
        <v>2129901</v>
      </c>
      <c r="B315" s="148" t="s">
        <v>729</v>
      </c>
      <c r="C315" s="147">
        <v>563</v>
      </c>
    </row>
    <row r="316" s="139" customFormat="1" ht="21.75" customHeight="1" spans="1:3">
      <c r="A316" s="145">
        <v>213</v>
      </c>
      <c r="B316" s="146" t="s">
        <v>730</v>
      </c>
      <c r="C316" s="147">
        <v>70930</v>
      </c>
    </row>
    <row r="317" s="139" customFormat="1" ht="21.75" customHeight="1" spans="1:3">
      <c r="A317" s="145">
        <v>21301</v>
      </c>
      <c r="B317" s="146" t="s">
        <v>731</v>
      </c>
      <c r="C317" s="147">
        <v>34294</v>
      </c>
    </row>
    <row r="318" s="139" customFormat="1" ht="21.75" customHeight="1" spans="1:3">
      <c r="A318" s="145">
        <v>2130101</v>
      </c>
      <c r="B318" s="148" t="s">
        <v>486</v>
      </c>
      <c r="C318" s="147">
        <v>293</v>
      </c>
    </row>
    <row r="319" s="139" customFormat="1" ht="21.75" customHeight="1" spans="1:3">
      <c r="A319" s="145">
        <v>2130102</v>
      </c>
      <c r="B319" s="148" t="s">
        <v>487</v>
      </c>
      <c r="C319" s="147">
        <v>117</v>
      </c>
    </row>
    <row r="320" s="139" customFormat="1" ht="21.75" customHeight="1" spans="1:3">
      <c r="A320" s="145">
        <v>2130104</v>
      </c>
      <c r="B320" s="148" t="s">
        <v>499</v>
      </c>
      <c r="C320" s="147">
        <v>1222</v>
      </c>
    </row>
    <row r="321" s="139" customFormat="1" ht="21.75" customHeight="1" spans="1:3">
      <c r="A321" s="145">
        <v>2130106</v>
      </c>
      <c r="B321" s="148" t="s">
        <v>732</v>
      </c>
      <c r="C321" s="147">
        <v>5895</v>
      </c>
    </row>
    <row r="322" s="139" customFormat="1" ht="21.75" customHeight="1" spans="1:3">
      <c r="A322" s="145">
        <v>2130108</v>
      </c>
      <c r="B322" s="148" t="s">
        <v>733</v>
      </c>
      <c r="C322" s="147">
        <v>494</v>
      </c>
    </row>
    <row r="323" s="139" customFormat="1" ht="21.75" customHeight="1" spans="1:3">
      <c r="A323" s="145">
        <v>2130109</v>
      </c>
      <c r="B323" s="148" t="s">
        <v>734</v>
      </c>
      <c r="C323" s="147">
        <v>5</v>
      </c>
    </row>
    <row r="324" s="139" customFormat="1" ht="21.75" customHeight="1" spans="1:3">
      <c r="A324" s="145">
        <v>2130110</v>
      </c>
      <c r="B324" s="148" t="s">
        <v>735</v>
      </c>
      <c r="C324" s="147">
        <v>145</v>
      </c>
    </row>
    <row r="325" s="139" customFormat="1" ht="21.75" customHeight="1" spans="1:3">
      <c r="A325" s="145">
        <v>2130112</v>
      </c>
      <c r="B325" s="148" t="s">
        <v>736</v>
      </c>
      <c r="C325" s="147">
        <v>40</v>
      </c>
    </row>
    <row r="326" s="139" customFormat="1" ht="21.75" customHeight="1" spans="1:3">
      <c r="A326" s="145">
        <v>2130119</v>
      </c>
      <c r="B326" s="148" t="s">
        <v>737</v>
      </c>
      <c r="C326" s="147">
        <v>483</v>
      </c>
    </row>
    <row r="327" s="139" customFormat="1" ht="21.75" customHeight="1" spans="1:3">
      <c r="A327" s="145">
        <v>2130122</v>
      </c>
      <c r="B327" s="148" t="s">
        <v>738</v>
      </c>
      <c r="C327" s="147">
        <v>20326</v>
      </c>
    </row>
    <row r="328" s="139" customFormat="1" ht="21.75" customHeight="1" spans="1:3">
      <c r="A328" s="145">
        <v>2130124</v>
      </c>
      <c r="B328" s="148" t="s">
        <v>739</v>
      </c>
      <c r="C328" s="147">
        <v>624</v>
      </c>
    </row>
    <row r="329" s="139" customFormat="1" ht="21.75" customHeight="1" spans="1:3">
      <c r="A329" s="145">
        <v>2130126</v>
      </c>
      <c r="B329" s="148" t="s">
        <v>740</v>
      </c>
      <c r="C329" s="147">
        <v>300</v>
      </c>
    </row>
    <row r="330" s="139" customFormat="1" ht="21.75" customHeight="1" spans="1:3">
      <c r="A330" s="145">
        <v>2130135</v>
      </c>
      <c r="B330" s="148" t="s">
        <v>741</v>
      </c>
      <c r="C330" s="147">
        <v>125</v>
      </c>
    </row>
    <row r="331" s="139" customFormat="1" ht="21.75" customHeight="1" spans="1:3">
      <c r="A331" s="145">
        <v>2130153</v>
      </c>
      <c r="B331" s="148" t="s">
        <v>742</v>
      </c>
      <c r="C331" s="147">
        <v>1300</v>
      </c>
    </row>
    <row r="332" s="139" customFormat="1" ht="21.75" customHeight="1" spans="1:3">
      <c r="A332" s="145">
        <v>2130199</v>
      </c>
      <c r="B332" s="148" t="s">
        <v>743</v>
      </c>
      <c r="C332" s="147">
        <v>2925</v>
      </c>
    </row>
    <row r="333" s="139" customFormat="1" ht="21.75" customHeight="1" spans="1:3">
      <c r="A333" s="145">
        <v>21302</v>
      </c>
      <c r="B333" s="146" t="s">
        <v>744</v>
      </c>
      <c r="C333" s="147">
        <v>9036</v>
      </c>
    </row>
    <row r="334" s="139" customFormat="1" ht="21.75" customHeight="1" spans="1:3">
      <c r="A334" s="145">
        <v>2130201</v>
      </c>
      <c r="B334" s="148" t="s">
        <v>486</v>
      </c>
      <c r="C334" s="147">
        <v>108</v>
      </c>
    </row>
    <row r="335" s="139" customFormat="1" ht="21.75" customHeight="1" spans="1:3">
      <c r="A335" s="145">
        <v>2130204</v>
      </c>
      <c r="B335" s="148" t="s">
        <v>745</v>
      </c>
      <c r="C335" s="147">
        <v>1535</v>
      </c>
    </row>
    <row r="336" s="139" customFormat="1" ht="21.75" customHeight="1" spans="1:3">
      <c r="A336" s="145">
        <v>2130205</v>
      </c>
      <c r="B336" s="148" t="s">
        <v>746</v>
      </c>
      <c r="C336" s="147">
        <v>893</v>
      </c>
    </row>
    <row r="337" s="139" customFormat="1" ht="21.75" customHeight="1" spans="1:3">
      <c r="A337" s="145">
        <v>2130207</v>
      </c>
      <c r="B337" s="148" t="s">
        <v>747</v>
      </c>
      <c r="C337" s="147">
        <v>1041</v>
      </c>
    </row>
    <row r="338" s="139" customFormat="1" ht="21.75" customHeight="1" spans="1:3">
      <c r="A338" s="145">
        <v>2130209</v>
      </c>
      <c r="B338" s="148" t="s">
        <v>748</v>
      </c>
      <c r="C338" s="147">
        <v>619</v>
      </c>
    </row>
    <row r="339" s="139" customFormat="1" ht="21.75" customHeight="1" spans="1:3">
      <c r="A339" s="145">
        <v>2130211</v>
      </c>
      <c r="B339" s="148" t="s">
        <v>749</v>
      </c>
      <c r="C339" s="147">
        <v>2</v>
      </c>
    </row>
    <row r="340" s="139" customFormat="1" ht="21.75" customHeight="1" spans="1:3">
      <c r="A340" s="145">
        <v>2130227</v>
      </c>
      <c r="B340" s="148" t="s">
        <v>750</v>
      </c>
      <c r="C340" s="147">
        <v>538</v>
      </c>
    </row>
    <row r="341" s="139" customFormat="1" ht="21.75" customHeight="1" spans="1:3">
      <c r="A341" s="145">
        <v>2130234</v>
      </c>
      <c r="B341" s="148" t="s">
        <v>751</v>
      </c>
      <c r="C341" s="147">
        <v>594</v>
      </c>
    </row>
    <row r="342" s="139" customFormat="1" ht="21.75" customHeight="1" spans="1:3">
      <c r="A342" s="145">
        <v>2130299</v>
      </c>
      <c r="B342" s="148" t="s">
        <v>752</v>
      </c>
      <c r="C342" s="147">
        <v>3706</v>
      </c>
    </row>
    <row r="343" s="139" customFormat="1" ht="21.75" customHeight="1" spans="1:3">
      <c r="A343" s="145">
        <v>21303</v>
      </c>
      <c r="B343" s="146" t="s">
        <v>753</v>
      </c>
      <c r="C343" s="147">
        <v>7329</v>
      </c>
    </row>
    <row r="344" s="139" customFormat="1" ht="21.75" customHeight="1" spans="1:3">
      <c r="A344" s="145">
        <v>2130301</v>
      </c>
      <c r="B344" s="148" t="s">
        <v>486</v>
      </c>
      <c r="C344" s="147">
        <v>4026</v>
      </c>
    </row>
    <row r="345" s="139" customFormat="1" ht="21.75" customHeight="1" spans="1:3">
      <c r="A345" s="145">
        <v>2130302</v>
      </c>
      <c r="B345" s="148" t="s">
        <v>487</v>
      </c>
      <c r="C345" s="147">
        <v>3</v>
      </c>
    </row>
    <row r="346" s="139" customFormat="1" ht="21.75" customHeight="1" spans="1:3">
      <c r="A346" s="145">
        <v>2130306</v>
      </c>
      <c r="B346" s="148" t="s">
        <v>754</v>
      </c>
      <c r="C346" s="147">
        <v>232</v>
      </c>
    </row>
    <row r="347" s="139" customFormat="1" ht="21.75" customHeight="1" spans="1:3">
      <c r="A347" s="145">
        <v>2130309</v>
      </c>
      <c r="B347" s="148" t="s">
        <v>755</v>
      </c>
      <c r="C347" s="147">
        <v>75</v>
      </c>
    </row>
    <row r="348" s="139" customFormat="1" ht="21.75" customHeight="1" spans="1:3">
      <c r="A348" s="145">
        <v>2130310</v>
      </c>
      <c r="B348" s="148" t="s">
        <v>756</v>
      </c>
      <c r="C348" s="147">
        <v>400</v>
      </c>
    </row>
    <row r="349" s="139" customFormat="1" ht="21.75" customHeight="1" spans="1:3">
      <c r="A349" s="145">
        <v>2130314</v>
      </c>
      <c r="B349" s="148" t="s">
        <v>757</v>
      </c>
      <c r="C349" s="147">
        <v>110</v>
      </c>
    </row>
    <row r="350" s="139" customFormat="1" ht="21.75" customHeight="1" spans="1:3">
      <c r="A350" s="145">
        <v>2130315</v>
      </c>
      <c r="B350" s="148" t="s">
        <v>758</v>
      </c>
      <c r="C350" s="147">
        <v>600</v>
      </c>
    </row>
    <row r="351" s="139" customFormat="1" ht="21.75" customHeight="1" spans="1:3">
      <c r="A351" s="145">
        <v>2130316</v>
      </c>
      <c r="B351" s="148" t="s">
        <v>759</v>
      </c>
      <c r="C351" s="147">
        <v>1020</v>
      </c>
    </row>
    <row r="352" s="139" customFormat="1" ht="21.75" customHeight="1" spans="1:3">
      <c r="A352" s="145">
        <v>2130335</v>
      </c>
      <c r="B352" s="148" t="s">
        <v>760</v>
      </c>
      <c r="C352" s="147">
        <v>146</v>
      </c>
    </row>
    <row r="353" s="139" customFormat="1" ht="21.75" customHeight="1" spans="1:3">
      <c r="A353" s="145">
        <v>2130399</v>
      </c>
      <c r="B353" s="148" t="s">
        <v>761</v>
      </c>
      <c r="C353" s="147">
        <v>717</v>
      </c>
    </row>
    <row r="354" s="139" customFormat="1" ht="21.75" customHeight="1" spans="1:3">
      <c r="A354" s="145">
        <v>21305</v>
      </c>
      <c r="B354" s="146" t="s">
        <v>762</v>
      </c>
      <c r="C354" s="147">
        <v>13589</v>
      </c>
    </row>
    <row r="355" s="139" customFormat="1" ht="21.75" customHeight="1" spans="1:3">
      <c r="A355" s="145">
        <v>2130501</v>
      </c>
      <c r="B355" s="148" t="s">
        <v>486</v>
      </c>
      <c r="C355" s="147">
        <v>109</v>
      </c>
    </row>
    <row r="356" s="139" customFormat="1" ht="21.75" customHeight="1" spans="1:3">
      <c r="A356" s="145">
        <v>2130502</v>
      </c>
      <c r="B356" s="148" t="s">
        <v>487</v>
      </c>
      <c r="C356" s="147">
        <v>55</v>
      </c>
    </row>
    <row r="357" s="139" customFormat="1" ht="21.75" customHeight="1" spans="1:3">
      <c r="A357" s="145">
        <v>2130504</v>
      </c>
      <c r="B357" s="148" t="s">
        <v>763</v>
      </c>
      <c r="C357" s="147">
        <v>5890</v>
      </c>
    </row>
    <row r="358" s="139" customFormat="1" ht="21.75" customHeight="1" spans="1:3">
      <c r="A358" s="145">
        <v>2130505</v>
      </c>
      <c r="B358" s="148" t="s">
        <v>764</v>
      </c>
      <c r="C358" s="147">
        <v>2082</v>
      </c>
    </row>
    <row r="359" s="139" customFormat="1" ht="21.75" customHeight="1" spans="1:3">
      <c r="A359" s="145">
        <v>2130507</v>
      </c>
      <c r="B359" s="148" t="s">
        <v>765</v>
      </c>
      <c r="C359" s="147">
        <v>1071</v>
      </c>
    </row>
    <row r="360" s="139" customFormat="1" ht="21.75" customHeight="1" spans="1:3">
      <c r="A360" s="145">
        <v>2130599</v>
      </c>
      <c r="B360" s="148" t="s">
        <v>766</v>
      </c>
      <c r="C360" s="147">
        <v>4382</v>
      </c>
    </row>
    <row r="361" s="139" customFormat="1" ht="21.75" customHeight="1" spans="1:3">
      <c r="A361" s="145">
        <v>21307</v>
      </c>
      <c r="B361" s="146" t="s">
        <v>767</v>
      </c>
      <c r="C361" s="147">
        <v>5768</v>
      </c>
    </row>
    <row r="362" s="139" customFormat="1" ht="21.75" customHeight="1" spans="1:3">
      <c r="A362" s="145">
        <v>2130701</v>
      </c>
      <c r="B362" s="148" t="s">
        <v>768</v>
      </c>
      <c r="C362" s="147">
        <v>3204</v>
      </c>
    </row>
    <row r="363" s="139" customFormat="1" ht="21.75" customHeight="1" spans="1:3">
      <c r="A363" s="145">
        <v>2130706</v>
      </c>
      <c r="B363" s="148" t="s">
        <v>769</v>
      </c>
      <c r="C363" s="147">
        <v>520</v>
      </c>
    </row>
    <row r="364" s="139" customFormat="1" ht="21.75" customHeight="1" spans="1:3">
      <c r="A364" s="145">
        <v>2130799</v>
      </c>
      <c r="B364" s="148" t="s">
        <v>770</v>
      </c>
      <c r="C364" s="147">
        <v>2044</v>
      </c>
    </row>
    <row r="365" s="139" customFormat="1" ht="21.75" customHeight="1" spans="1:3">
      <c r="A365" s="145">
        <v>21308</v>
      </c>
      <c r="B365" s="146" t="s">
        <v>771</v>
      </c>
      <c r="C365" s="147">
        <v>428</v>
      </c>
    </row>
    <row r="366" s="139" customFormat="1" ht="21.75" customHeight="1" spans="1:3">
      <c r="A366" s="145">
        <v>2130803</v>
      </c>
      <c r="B366" s="148" t="s">
        <v>772</v>
      </c>
      <c r="C366" s="147">
        <v>120</v>
      </c>
    </row>
    <row r="367" s="139" customFormat="1" ht="21.75" customHeight="1" spans="1:3">
      <c r="A367" s="145">
        <v>2130804</v>
      </c>
      <c r="B367" s="148" t="s">
        <v>773</v>
      </c>
      <c r="C367" s="147">
        <v>308</v>
      </c>
    </row>
    <row r="368" s="139" customFormat="1" ht="21.75" customHeight="1" spans="1:3">
      <c r="A368" s="145">
        <v>21399</v>
      </c>
      <c r="B368" s="146" t="s">
        <v>774</v>
      </c>
      <c r="C368" s="147">
        <v>486</v>
      </c>
    </row>
    <row r="369" s="139" customFormat="1" ht="21.75" customHeight="1" spans="1:3">
      <c r="A369" s="145">
        <v>2139999</v>
      </c>
      <c r="B369" s="148" t="s">
        <v>775</v>
      </c>
      <c r="C369" s="147">
        <v>486</v>
      </c>
    </row>
    <row r="370" s="139" customFormat="1" ht="21.75" customHeight="1" spans="1:3">
      <c r="A370" s="145">
        <v>214</v>
      </c>
      <c r="B370" s="146" t="s">
        <v>776</v>
      </c>
      <c r="C370" s="147">
        <v>36022</v>
      </c>
    </row>
    <row r="371" s="139" customFormat="1" ht="21.75" customHeight="1" spans="1:3">
      <c r="A371" s="145">
        <v>21401</v>
      </c>
      <c r="B371" s="146" t="s">
        <v>777</v>
      </c>
      <c r="C371" s="147">
        <v>35347</v>
      </c>
    </row>
    <row r="372" s="139" customFormat="1" ht="21.75" customHeight="1" spans="1:3">
      <c r="A372" s="145">
        <v>2140101</v>
      </c>
      <c r="B372" s="148" t="s">
        <v>486</v>
      </c>
      <c r="C372" s="147">
        <v>983</v>
      </c>
    </row>
    <row r="373" s="139" customFormat="1" ht="21.75" customHeight="1" spans="1:3">
      <c r="A373" s="145">
        <v>2140102</v>
      </c>
      <c r="B373" s="148" t="s">
        <v>487</v>
      </c>
      <c r="C373" s="147">
        <v>25</v>
      </c>
    </row>
    <row r="374" s="139" customFormat="1" ht="21.75" customHeight="1" spans="1:3">
      <c r="A374" s="145">
        <v>2140104</v>
      </c>
      <c r="B374" s="148" t="s">
        <v>778</v>
      </c>
      <c r="C374" s="147">
        <v>25754</v>
      </c>
    </row>
    <row r="375" s="139" customFormat="1" ht="21.75" customHeight="1" spans="1:3">
      <c r="A375" s="145">
        <v>2140106</v>
      </c>
      <c r="B375" s="148" t="s">
        <v>779</v>
      </c>
      <c r="C375" s="147">
        <v>3243</v>
      </c>
    </row>
    <row r="376" s="139" customFormat="1" ht="21.75" customHeight="1" spans="1:3">
      <c r="A376" s="145">
        <v>2140110</v>
      </c>
      <c r="B376" s="148" t="s">
        <v>780</v>
      </c>
      <c r="C376" s="147">
        <v>4004</v>
      </c>
    </row>
    <row r="377" s="139" customFormat="1" ht="21.75" customHeight="1" spans="1:3">
      <c r="A377" s="145">
        <v>2140112</v>
      </c>
      <c r="B377" s="148" t="s">
        <v>781</v>
      </c>
      <c r="C377" s="147">
        <v>88</v>
      </c>
    </row>
    <row r="378" s="139" customFormat="1" ht="21.75" customHeight="1" spans="1:3">
      <c r="A378" s="145">
        <v>2140139</v>
      </c>
      <c r="B378" s="148" t="s">
        <v>782</v>
      </c>
      <c r="C378" s="147">
        <v>362</v>
      </c>
    </row>
    <row r="379" s="139" customFormat="1" ht="21.75" customHeight="1" spans="1:3">
      <c r="A379" s="145">
        <v>2140199</v>
      </c>
      <c r="B379" s="148" t="s">
        <v>783</v>
      </c>
      <c r="C379" s="147">
        <v>888</v>
      </c>
    </row>
    <row r="380" s="139" customFormat="1" ht="21.75" customHeight="1" spans="1:3">
      <c r="A380" s="145">
        <v>21404</v>
      </c>
      <c r="B380" s="146" t="s">
        <v>784</v>
      </c>
      <c r="C380" s="147">
        <v>675</v>
      </c>
    </row>
    <row r="381" s="139" customFormat="1" ht="21.75" customHeight="1" spans="1:3">
      <c r="A381" s="145">
        <v>2140402</v>
      </c>
      <c r="B381" s="148" t="s">
        <v>785</v>
      </c>
      <c r="C381" s="147">
        <v>649</v>
      </c>
    </row>
    <row r="382" s="139" customFormat="1" ht="21.75" customHeight="1" spans="1:3">
      <c r="A382" s="145">
        <v>2140499</v>
      </c>
      <c r="B382" s="148" t="s">
        <v>786</v>
      </c>
      <c r="C382" s="147">
        <v>26</v>
      </c>
    </row>
    <row r="383" s="139" customFormat="1" ht="21.75" customHeight="1" spans="1:3">
      <c r="A383" s="145">
        <v>215</v>
      </c>
      <c r="B383" s="146" t="s">
        <v>787</v>
      </c>
      <c r="C383" s="147">
        <v>3776</v>
      </c>
    </row>
    <row r="384" s="139" customFormat="1" ht="21.75" customHeight="1" spans="1:3">
      <c r="A384" s="145">
        <v>21505</v>
      </c>
      <c r="B384" s="146" t="s">
        <v>788</v>
      </c>
      <c r="C384" s="147">
        <v>20</v>
      </c>
    </row>
    <row r="385" s="139" customFormat="1" ht="21.75" customHeight="1" spans="1:3">
      <c r="A385" s="145">
        <v>2150501</v>
      </c>
      <c r="B385" s="148" t="s">
        <v>486</v>
      </c>
      <c r="C385" s="147">
        <v>20</v>
      </c>
    </row>
    <row r="386" s="139" customFormat="1" ht="21.75" customHeight="1" spans="1:3">
      <c r="A386" s="145">
        <v>21508</v>
      </c>
      <c r="B386" s="146" t="s">
        <v>789</v>
      </c>
      <c r="C386" s="147">
        <v>3236</v>
      </c>
    </row>
    <row r="387" s="139" customFormat="1" ht="21.75" customHeight="1" spans="1:3">
      <c r="A387" s="145">
        <v>2150805</v>
      </c>
      <c r="B387" s="148" t="s">
        <v>790</v>
      </c>
      <c r="C387" s="147">
        <v>3212</v>
      </c>
    </row>
    <row r="388" s="139" customFormat="1" ht="21.75" customHeight="1" spans="1:3">
      <c r="A388" s="145">
        <v>2150899</v>
      </c>
      <c r="B388" s="148" t="s">
        <v>791</v>
      </c>
      <c r="C388" s="147">
        <v>24</v>
      </c>
    </row>
    <row r="389" s="139" customFormat="1" ht="21.75" customHeight="1" spans="1:3">
      <c r="A389" s="145">
        <v>21599</v>
      </c>
      <c r="B389" s="146" t="s">
        <v>792</v>
      </c>
      <c r="C389" s="147">
        <v>520</v>
      </c>
    </row>
    <row r="390" s="139" customFormat="1" ht="21.75" customHeight="1" spans="1:3">
      <c r="A390" s="145">
        <v>2159904</v>
      </c>
      <c r="B390" s="148" t="s">
        <v>793</v>
      </c>
      <c r="C390" s="147">
        <v>513</v>
      </c>
    </row>
    <row r="391" s="139" customFormat="1" ht="21.75" customHeight="1" spans="1:3">
      <c r="A391" s="145">
        <v>2159999</v>
      </c>
      <c r="B391" s="148" t="s">
        <v>794</v>
      </c>
      <c r="C391" s="147">
        <v>7</v>
      </c>
    </row>
    <row r="392" s="139" customFormat="1" ht="21.75" customHeight="1" spans="1:3">
      <c r="A392" s="145">
        <v>216</v>
      </c>
      <c r="B392" s="146" t="s">
        <v>795</v>
      </c>
      <c r="C392" s="147">
        <v>192</v>
      </c>
    </row>
    <row r="393" s="139" customFormat="1" ht="21.75" customHeight="1" spans="1:3">
      <c r="A393" s="145">
        <v>21602</v>
      </c>
      <c r="B393" s="146" t="s">
        <v>796</v>
      </c>
      <c r="C393" s="147">
        <v>161</v>
      </c>
    </row>
    <row r="394" s="139" customFormat="1" ht="21.75" customHeight="1" spans="1:3">
      <c r="A394" s="145">
        <v>2160299</v>
      </c>
      <c r="B394" s="148" t="s">
        <v>797</v>
      </c>
      <c r="C394" s="147">
        <v>161</v>
      </c>
    </row>
    <row r="395" s="139" customFormat="1" ht="21.75" customHeight="1" spans="1:3">
      <c r="A395" s="145">
        <v>21606</v>
      </c>
      <c r="B395" s="146" t="s">
        <v>798</v>
      </c>
      <c r="C395" s="147">
        <v>31</v>
      </c>
    </row>
    <row r="396" s="139" customFormat="1" ht="21.75" customHeight="1" spans="1:3">
      <c r="A396" s="145">
        <v>2160699</v>
      </c>
      <c r="B396" s="148" t="s">
        <v>799</v>
      </c>
      <c r="C396" s="147">
        <v>31</v>
      </c>
    </row>
    <row r="397" s="139" customFormat="1" ht="21.75" customHeight="1" spans="1:3">
      <c r="A397" s="145">
        <v>219</v>
      </c>
      <c r="B397" s="146" t="s">
        <v>800</v>
      </c>
      <c r="C397" s="147">
        <v>40</v>
      </c>
    </row>
    <row r="398" s="139" customFormat="1" ht="21.75" customHeight="1" spans="1:3">
      <c r="A398" s="145">
        <v>21901</v>
      </c>
      <c r="B398" s="146" t="s">
        <v>801</v>
      </c>
      <c r="C398" s="147">
        <v>40</v>
      </c>
    </row>
    <row r="399" s="139" customFormat="1" ht="21.75" customHeight="1" spans="1:3">
      <c r="A399" s="145">
        <v>220</v>
      </c>
      <c r="B399" s="146" t="s">
        <v>802</v>
      </c>
      <c r="C399" s="147">
        <v>4746</v>
      </c>
    </row>
    <row r="400" s="139" customFormat="1" ht="21.75" customHeight="1" spans="1:3">
      <c r="A400" s="145">
        <v>22001</v>
      </c>
      <c r="B400" s="146" t="s">
        <v>803</v>
      </c>
      <c r="C400" s="147">
        <v>4731</v>
      </c>
    </row>
    <row r="401" s="139" customFormat="1" ht="21.75" customHeight="1" spans="1:3">
      <c r="A401" s="145">
        <v>2200101</v>
      </c>
      <c r="B401" s="148" t="s">
        <v>486</v>
      </c>
      <c r="C401" s="147">
        <v>113</v>
      </c>
    </row>
    <row r="402" s="139" customFormat="1" ht="21.75" customHeight="1" spans="1:3">
      <c r="A402" s="145">
        <v>2200104</v>
      </c>
      <c r="B402" s="148" t="s">
        <v>804</v>
      </c>
      <c r="C402" s="147">
        <v>60</v>
      </c>
    </row>
    <row r="403" s="139" customFormat="1" ht="21.75" customHeight="1" spans="1:3">
      <c r="A403" s="145">
        <v>2200150</v>
      </c>
      <c r="B403" s="148" t="s">
        <v>499</v>
      </c>
      <c r="C403" s="147">
        <v>2121</v>
      </c>
    </row>
    <row r="404" s="139" customFormat="1" ht="21.75" customHeight="1" spans="1:3">
      <c r="A404" s="145">
        <v>2200199</v>
      </c>
      <c r="B404" s="148" t="s">
        <v>805</v>
      </c>
      <c r="C404" s="147">
        <v>2437</v>
      </c>
    </row>
    <row r="405" s="139" customFormat="1" ht="21.75" customHeight="1" spans="1:3">
      <c r="A405" s="145">
        <v>22005</v>
      </c>
      <c r="B405" s="146" t="s">
        <v>806</v>
      </c>
      <c r="C405" s="147">
        <v>15</v>
      </c>
    </row>
    <row r="406" s="139" customFormat="1" ht="21.75" customHeight="1" spans="1:3">
      <c r="A406" s="145">
        <v>2200502</v>
      </c>
      <c r="B406" s="148" t="s">
        <v>487</v>
      </c>
      <c r="C406" s="147">
        <v>15</v>
      </c>
    </row>
    <row r="407" s="139" customFormat="1" ht="21.75" customHeight="1" spans="1:3">
      <c r="A407" s="145">
        <v>221</v>
      </c>
      <c r="B407" s="146" t="s">
        <v>807</v>
      </c>
      <c r="C407" s="147">
        <v>10286</v>
      </c>
    </row>
    <row r="408" s="139" customFormat="1" ht="21.75" customHeight="1" spans="1:3">
      <c r="A408" s="145">
        <v>22101</v>
      </c>
      <c r="B408" s="146" t="s">
        <v>808</v>
      </c>
      <c r="C408" s="147">
        <v>7357</v>
      </c>
    </row>
    <row r="409" s="139" customFormat="1" ht="21.75" customHeight="1" spans="1:3">
      <c r="A409" s="145">
        <v>2210103</v>
      </c>
      <c r="B409" s="148" t="s">
        <v>809</v>
      </c>
      <c r="C409" s="147">
        <v>730</v>
      </c>
    </row>
    <row r="410" s="139" customFormat="1" ht="21.75" customHeight="1" spans="1:3">
      <c r="A410" s="145">
        <v>2210105</v>
      </c>
      <c r="B410" s="148" t="s">
        <v>810</v>
      </c>
      <c r="C410" s="147">
        <v>2700</v>
      </c>
    </row>
    <row r="411" s="139" customFormat="1" ht="21.75" customHeight="1" spans="1:3">
      <c r="A411" s="145">
        <v>2210199</v>
      </c>
      <c r="B411" s="148" t="s">
        <v>811</v>
      </c>
      <c r="C411" s="147">
        <v>3927</v>
      </c>
    </row>
    <row r="412" s="139" customFormat="1" ht="21.75" customHeight="1" spans="1:3">
      <c r="A412" s="145">
        <v>22103</v>
      </c>
      <c r="B412" s="146" t="s">
        <v>812</v>
      </c>
      <c r="C412" s="147">
        <v>2929</v>
      </c>
    </row>
    <row r="413" s="139" customFormat="1" ht="21.75" customHeight="1" spans="1:3">
      <c r="A413" s="145">
        <v>2210399</v>
      </c>
      <c r="B413" s="148" t="s">
        <v>813</v>
      </c>
      <c r="C413" s="147">
        <v>2929</v>
      </c>
    </row>
    <row r="414" s="139" customFormat="1" ht="21.75" customHeight="1" spans="1:3">
      <c r="A414" s="145">
        <v>222</v>
      </c>
      <c r="B414" s="146" t="s">
        <v>814</v>
      </c>
      <c r="C414" s="147">
        <v>2392</v>
      </c>
    </row>
    <row r="415" s="139" customFormat="1" ht="21.75" customHeight="1" spans="1:3">
      <c r="A415" s="145">
        <v>22201</v>
      </c>
      <c r="B415" s="146" t="s">
        <v>815</v>
      </c>
      <c r="C415" s="147">
        <v>2392</v>
      </c>
    </row>
    <row r="416" s="139" customFormat="1" ht="21.75" customHeight="1" spans="1:3">
      <c r="A416" s="145">
        <v>2220101</v>
      </c>
      <c r="B416" s="148" t="s">
        <v>486</v>
      </c>
      <c r="C416" s="147">
        <v>151</v>
      </c>
    </row>
    <row r="417" s="139" customFormat="1" ht="21.75" customHeight="1" spans="1:3">
      <c r="A417" s="145">
        <v>2220199</v>
      </c>
      <c r="B417" s="148" t="s">
        <v>816</v>
      </c>
      <c r="C417" s="147">
        <v>2241</v>
      </c>
    </row>
    <row r="418" s="139" customFormat="1" ht="21.75" customHeight="1" spans="1:3">
      <c r="A418" s="145">
        <v>224</v>
      </c>
      <c r="B418" s="146" t="s">
        <v>817</v>
      </c>
      <c r="C418" s="147">
        <v>4654</v>
      </c>
    </row>
    <row r="419" s="139" customFormat="1" ht="21.75" customHeight="1" spans="1:3">
      <c r="A419" s="145">
        <v>22401</v>
      </c>
      <c r="B419" s="146" t="s">
        <v>818</v>
      </c>
      <c r="C419" s="147">
        <v>901</v>
      </c>
    </row>
    <row r="420" s="139" customFormat="1" ht="21.75" customHeight="1" spans="1:3">
      <c r="A420" s="145">
        <v>2240101</v>
      </c>
      <c r="B420" s="148" t="s">
        <v>486</v>
      </c>
      <c r="C420" s="147">
        <v>135</v>
      </c>
    </row>
    <row r="421" s="139" customFormat="1" ht="21.75" customHeight="1" spans="1:3">
      <c r="A421" s="145">
        <v>2240102</v>
      </c>
      <c r="B421" s="148" t="s">
        <v>487</v>
      </c>
      <c r="C421" s="147">
        <v>10</v>
      </c>
    </row>
    <row r="422" s="139" customFormat="1" ht="21.75" customHeight="1" spans="1:3">
      <c r="A422" s="145">
        <v>2240104</v>
      </c>
      <c r="B422" s="148" t="s">
        <v>819</v>
      </c>
      <c r="C422" s="147">
        <v>28</v>
      </c>
    </row>
    <row r="423" s="139" customFormat="1" ht="21.75" customHeight="1" spans="1:3">
      <c r="A423" s="145">
        <v>2240106</v>
      </c>
      <c r="B423" s="148" t="s">
        <v>820</v>
      </c>
      <c r="C423" s="147">
        <v>40</v>
      </c>
    </row>
    <row r="424" s="139" customFormat="1" ht="21.75" customHeight="1" spans="1:3">
      <c r="A424" s="145">
        <v>2240108</v>
      </c>
      <c r="B424" s="148" t="s">
        <v>821</v>
      </c>
      <c r="C424" s="147">
        <v>109</v>
      </c>
    </row>
    <row r="425" s="139" customFormat="1" ht="21.75" customHeight="1" spans="1:3">
      <c r="A425" s="145">
        <v>2240150</v>
      </c>
      <c r="B425" s="148" t="s">
        <v>499</v>
      </c>
      <c r="C425" s="147">
        <v>90</v>
      </c>
    </row>
    <row r="426" s="139" customFormat="1" ht="21.75" customHeight="1" spans="1:3">
      <c r="A426" s="145">
        <v>2240199</v>
      </c>
      <c r="B426" s="148" t="s">
        <v>822</v>
      </c>
      <c r="C426" s="147">
        <v>489</v>
      </c>
    </row>
    <row r="427" s="139" customFormat="1" ht="21.75" customHeight="1" spans="1:3">
      <c r="A427" s="145">
        <v>22402</v>
      </c>
      <c r="B427" s="146" t="s">
        <v>823</v>
      </c>
      <c r="C427" s="147">
        <v>400</v>
      </c>
    </row>
    <row r="428" s="139" customFormat="1" ht="21.75" customHeight="1" spans="1:3">
      <c r="A428" s="145">
        <v>2240202</v>
      </c>
      <c r="B428" s="148" t="s">
        <v>487</v>
      </c>
      <c r="C428" s="147">
        <v>400</v>
      </c>
    </row>
    <row r="429" s="139" customFormat="1" ht="21.75" customHeight="1" spans="1:3">
      <c r="A429" s="145">
        <v>22404</v>
      </c>
      <c r="B429" s="146" t="s">
        <v>824</v>
      </c>
      <c r="C429" s="147">
        <v>101</v>
      </c>
    </row>
    <row r="430" s="139" customFormat="1" ht="21.75" customHeight="1" spans="1:3">
      <c r="A430" s="145">
        <v>2240404</v>
      </c>
      <c r="B430" s="148" t="s">
        <v>825</v>
      </c>
      <c r="C430" s="147">
        <v>101</v>
      </c>
    </row>
    <row r="431" s="139" customFormat="1" ht="21.75" customHeight="1" spans="1:3">
      <c r="A431" s="145">
        <v>22406</v>
      </c>
      <c r="B431" s="146" t="s">
        <v>826</v>
      </c>
      <c r="C431" s="147">
        <v>342</v>
      </c>
    </row>
    <row r="432" s="139" customFormat="1" ht="21.75" customHeight="1" spans="1:3">
      <c r="A432" s="145">
        <v>2240601</v>
      </c>
      <c r="B432" s="148" t="s">
        <v>827</v>
      </c>
      <c r="C432" s="147">
        <v>342</v>
      </c>
    </row>
    <row r="433" s="139" customFormat="1" ht="21.75" customHeight="1" spans="1:3">
      <c r="A433" s="145">
        <v>22407</v>
      </c>
      <c r="B433" s="146" t="s">
        <v>828</v>
      </c>
      <c r="C433" s="147">
        <v>2910</v>
      </c>
    </row>
    <row r="434" s="139" customFormat="1" ht="21.75" customHeight="1" spans="1:3">
      <c r="A434" s="145">
        <v>2240701</v>
      </c>
      <c r="B434" s="148" t="s">
        <v>829</v>
      </c>
      <c r="C434" s="147">
        <v>1375</v>
      </c>
    </row>
    <row r="435" s="139" customFormat="1" ht="21.75" customHeight="1" spans="1:3">
      <c r="A435" s="145">
        <v>2240702</v>
      </c>
      <c r="B435" s="148" t="s">
        <v>830</v>
      </c>
      <c r="C435" s="147">
        <v>180</v>
      </c>
    </row>
    <row r="436" s="139" customFormat="1" ht="21.75" customHeight="1" spans="1:3">
      <c r="A436" s="145">
        <v>2240704</v>
      </c>
      <c r="B436" s="148" t="s">
        <v>831</v>
      </c>
      <c r="C436" s="147">
        <v>1355</v>
      </c>
    </row>
    <row r="437" s="139" customFormat="1" ht="21.75" customHeight="1" spans="1:3">
      <c r="A437" s="145">
        <v>229</v>
      </c>
      <c r="B437" s="146" t="s">
        <v>832</v>
      </c>
      <c r="C437" s="147">
        <v>13075</v>
      </c>
    </row>
    <row r="438" s="139" customFormat="1" ht="21.75" customHeight="1" spans="1:3">
      <c r="A438" s="145">
        <v>22999</v>
      </c>
      <c r="B438" s="146" t="s">
        <v>833</v>
      </c>
      <c r="C438" s="147">
        <v>13075</v>
      </c>
    </row>
    <row r="439" s="139" customFormat="1" ht="21.75" customHeight="1" spans="1:3">
      <c r="A439" s="145">
        <v>2299901</v>
      </c>
      <c r="B439" s="148" t="s">
        <v>834</v>
      </c>
      <c r="C439" s="147">
        <v>13075</v>
      </c>
    </row>
    <row r="440" s="139" customFormat="1" ht="21.75" customHeight="1" spans="1:3">
      <c r="A440" s="145">
        <v>232</v>
      </c>
      <c r="B440" s="146" t="s">
        <v>835</v>
      </c>
      <c r="C440" s="147">
        <v>7815</v>
      </c>
    </row>
    <row r="441" s="139" customFormat="1" ht="21.75" customHeight="1" spans="1:3">
      <c r="A441" s="145">
        <v>23203</v>
      </c>
      <c r="B441" s="146" t="s">
        <v>836</v>
      </c>
      <c r="C441" s="147">
        <v>7815</v>
      </c>
    </row>
    <row r="442" s="139" customFormat="1" ht="21.75" customHeight="1" spans="1:3">
      <c r="A442" s="145">
        <v>2320301</v>
      </c>
      <c r="B442" s="148" t="s">
        <v>837</v>
      </c>
      <c r="C442" s="147">
        <v>7815</v>
      </c>
    </row>
    <row r="443" s="139" customFormat="1" ht="21.75" customHeight="1" spans="1:3">
      <c r="A443" s="145">
        <v>233</v>
      </c>
      <c r="B443" s="146" t="s">
        <v>838</v>
      </c>
      <c r="C443" s="147">
        <v>16</v>
      </c>
    </row>
    <row r="444" s="139" customFormat="1" ht="21.75" customHeight="1" spans="1:3">
      <c r="A444" s="145">
        <v>23303</v>
      </c>
      <c r="B444" s="146" t="s">
        <v>839</v>
      </c>
      <c r="C444" s="147">
        <v>16</v>
      </c>
    </row>
  </sheetData>
  <mergeCells count="1">
    <mergeCell ref="A1:C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F32"/>
  <sheetViews>
    <sheetView workbookViewId="0">
      <selection activeCell="H20" sqref="H20"/>
    </sheetView>
  </sheetViews>
  <sheetFormatPr defaultColWidth="6.87962962962963" defaultRowHeight="14.4" outlineLevelCol="5"/>
  <cols>
    <col min="1" max="1" width="7.25" customWidth="1"/>
    <col min="2" max="2" width="32.75" customWidth="1"/>
    <col min="3" max="5" width="13.25" style="121" customWidth="1"/>
    <col min="6" max="6" width="10.8796296296296" customWidth="1"/>
  </cols>
  <sheetData>
    <row r="1" ht="25.5" customHeight="1" spans="1:5">
      <c r="A1" s="122" t="s">
        <v>840</v>
      </c>
      <c r="B1" s="122"/>
      <c r="C1" s="122"/>
      <c r="D1" s="122"/>
      <c r="E1" s="122"/>
    </row>
    <row r="2" ht="21.75" customHeight="1" spans="1:5">
      <c r="A2" s="123"/>
      <c r="B2" s="120"/>
      <c r="E2" s="124" t="s">
        <v>115</v>
      </c>
    </row>
    <row r="3" ht="24.75" customHeight="1" spans="1:5">
      <c r="A3" s="125" t="s">
        <v>841</v>
      </c>
      <c r="B3" s="125"/>
      <c r="C3" s="126" t="s">
        <v>5</v>
      </c>
      <c r="D3" s="127" t="s">
        <v>842</v>
      </c>
      <c r="E3" s="128"/>
    </row>
    <row r="4" ht="24.75" customHeight="1" spans="1:5">
      <c r="A4" s="129" t="s">
        <v>3</v>
      </c>
      <c r="B4" s="130" t="s">
        <v>4</v>
      </c>
      <c r="C4" s="131"/>
      <c r="D4" s="131" t="s">
        <v>843</v>
      </c>
      <c r="E4" s="131" t="s">
        <v>844</v>
      </c>
    </row>
    <row r="5" s="120" customFormat="1" ht="19.5" customHeight="1" spans="1:6">
      <c r="A5" s="132"/>
      <c r="B5" s="132" t="s">
        <v>117</v>
      </c>
      <c r="C5" s="133">
        <v>104818.67</v>
      </c>
      <c r="D5" s="133">
        <v>96511.35</v>
      </c>
      <c r="E5" s="134">
        <v>8307.32</v>
      </c>
      <c r="F5" s="135"/>
    </row>
    <row r="6" ht="19.5" customHeight="1" spans="1:5">
      <c r="A6" s="132">
        <v>301</v>
      </c>
      <c r="B6" s="132" t="s">
        <v>845</v>
      </c>
      <c r="C6" s="133">
        <v>94123.76</v>
      </c>
      <c r="D6" s="133">
        <v>94123.76</v>
      </c>
      <c r="E6" s="134"/>
    </row>
    <row r="7" ht="19.5" customHeight="1" spans="1:5">
      <c r="A7" s="132">
        <v>30101</v>
      </c>
      <c r="B7" s="132" t="s">
        <v>846</v>
      </c>
      <c r="C7" s="133">
        <v>35104.01</v>
      </c>
      <c r="D7" s="136">
        <v>35104.01</v>
      </c>
      <c r="E7" s="134"/>
    </row>
    <row r="8" ht="19.5" customHeight="1" spans="1:5">
      <c r="A8" s="132">
        <v>30102</v>
      </c>
      <c r="B8" s="132" t="s">
        <v>847</v>
      </c>
      <c r="C8" s="133">
        <v>11797.55</v>
      </c>
      <c r="D8" s="136">
        <v>11797.55</v>
      </c>
      <c r="E8" s="134"/>
    </row>
    <row r="9" ht="19.5" customHeight="1" spans="1:5">
      <c r="A9" s="132">
        <v>30103</v>
      </c>
      <c r="B9" s="132" t="s">
        <v>848</v>
      </c>
      <c r="C9" s="133">
        <v>14783.66</v>
      </c>
      <c r="D9" s="136">
        <v>14783.66</v>
      </c>
      <c r="E9" s="134"/>
    </row>
    <row r="10" ht="19.5" customHeight="1" spans="1:5">
      <c r="A10" s="132">
        <v>30107</v>
      </c>
      <c r="B10" s="132" t="s">
        <v>849</v>
      </c>
      <c r="C10" s="133">
        <v>11711.67</v>
      </c>
      <c r="D10" s="136">
        <v>11711.67</v>
      </c>
      <c r="E10" s="134"/>
    </row>
    <row r="11" ht="19.5" customHeight="1" spans="1:5">
      <c r="A11" s="132">
        <v>30108</v>
      </c>
      <c r="B11" s="132" t="s">
        <v>850</v>
      </c>
      <c r="C11" s="133">
        <v>9776.96</v>
      </c>
      <c r="D11" s="133">
        <v>9776.96</v>
      </c>
      <c r="E11" s="134"/>
    </row>
    <row r="12" ht="19.5" customHeight="1" spans="1:5">
      <c r="A12" s="132">
        <v>30110</v>
      </c>
      <c r="B12" s="132" t="s">
        <v>851</v>
      </c>
      <c r="C12" s="133">
        <v>4820.79</v>
      </c>
      <c r="D12" s="133">
        <v>4820.79</v>
      </c>
      <c r="E12" s="134"/>
    </row>
    <row r="13" ht="19.5" customHeight="1" spans="1:5">
      <c r="A13" s="132">
        <v>30113</v>
      </c>
      <c r="B13" s="132" t="s">
        <v>852</v>
      </c>
      <c r="C13" s="133">
        <v>6058.32</v>
      </c>
      <c r="D13" s="133">
        <v>6058.32</v>
      </c>
      <c r="E13" s="134"/>
    </row>
    <row r="14" ht="19.5" customHeight="1" spans="1:5">
      <c r="A14" s="132">
        <v>30199</v>
      </c>
      <c r="B14" s="132" t="s">
        <v>853</v>
      </c>
      <c r="C14" s="133">
        <v>70.8</v>
      </c>
      <c r="D14" s="133">
        <v>70.8</v>
      </c>
      <c r="E14" s="134"/>
    </row>
    <row r="15" ht="19.5" customHeight="1" spans="1:6">
      <c r="A15" s="132">
        <v>302</v>
      </c>
      <c r="B15" s="132" t="s">
        <v>854</v>
      </c>
      <c r="C15" s="133">
        <v>8307.32</v>
      </c>
      <c r="D15" s="133"/>
      <c r="E15" s="134">
        <v>8307.32</v>
      </c>
      <c r="F15" s="121"/>
    </row>
    <row r="16" ht="19.5" customHeight="1" spans="1:5">
      <c r="A16" s="132">
        <v>30201</v>
      </c>
      <c r="B16" s="132" t="s">
        <v>855</v>
      </c>
      <c r="C16" s="133">
        <v>1268.22</v>
      </c>
      <c r="D16" s="133"/>
      <c r="E16" s="134">
        <v>1268.22</v>
      </c>
    </row>
    <row r="17" ht="19.5" customHeight="1" spans="1:5">
      <c r="A17" s="132">
        <v>30205</v>
      </c>
      <c r="B17" s="132" t="s">
        <v>856</v>
      </c>
      <c r="C17" s="133">
        <v>1119.43</v>
      </c>
      <c r="D17" s="133"/>
      <c r="E17" s="134">
        <v>1119.43</v>
      </c>
    </row>
    <row r="18" ht="19.5" customHeight="1" spans="1:5">
      <c r="A18" s="132">
        <v>30207</v>
      </c>
      <c r="B18" s="132" t="s">
        <v>857</v>
      </c>
      <c r="C18" s="133">
        <v>284.34</v>
      </c>
      <c r="D18" s="133"/>
      <c r="E18" s="134">
        <v>284.34</v>
      </c>
    </row>
    <row r="19" ht="19.5" customHeight="1" spans="1:5">
      <c r="A19" s="132">
        <v>30208</v>
      </c>
      <c r="B19" s="132" t="s">
        <v>858</v>
      </c>
      <c r="C19" s="133">
        <v>8.4</v>
      </c>
      <c r="D19" s="133"/>
      <c r="E19" s="134">
        <v>8.4</v>
      </c>
    </row>
    <row r="20" ht="19.5" customHeight="1" spans="1:5">
      <c r="A20" s="132">
        <v>30211</v>
      </c>
      <c r="B20" s="132" t="s">
        <v>859</v>
      </c>
      <c r="C20" s="133">
        <v>615.71</v>
      </c>
      <c r="D20" s="133"/>
      <c r="E20" s="134">
        <v>615.71</v>
      </c>
    </row>
    <row r="21" ht="19.5" customHeight="1" spans="1:5">
      <c r="A21" s="132">
        <v>30213</v>
      </c>
      <c r="B21" s="132" t="s">
        <v>860</v>
      </c>
      <c r="C21" s="133">
        <v>1076.41</v>
      </c>
      <c r="D21" s="133"/>
      <c r="E21" s="134">
        <v>1076.41</v>
      </c>
    </row>
    <row r="22" ht="19.5" customHeight="1" spans="1:5">
      <c r="A22" s="132">
        <v>30215</v>
      </c>
      <c r="B22" s="132" t="s">
        <v>861</v>
      </c>
      <c r="C22" s="133">
        <v>147.99</v>
      </c>
      <c r="D22" s="133"/>
      <c r="E22" s="134">
        <v>147.99</v>
      </c>
    </row>
    <row r="23" ht="19.5" customHeight="1" spans="1:5">
      <c r="A23" s="132">
        <v>30216</v>
      </c>
      <c r="B23" s="132" t="s">
        <v>862</v>
      </c>
      <c r="C23" s="133">
        <v>455.89</v>
      </c>
      <c r="D23" s="133"/>
      <c r="E23" s="134">
        <v>455.89</v>
      </c>
    </row>
    <row r="24" ht="19.5" customHeight="1" spans="1:5">
      <c r="A24" s="132">
        <v>30217</v>
      </c>
      <c r="B24" s="132" t="s">
        <v>863</v>
      </c>
      <c r="C24" s="133">
        <v>328.73</v>
      </c>
      <c r="D24" s="133"/>
      <c r="E24" s="134">
        <v>328.73</v>
      </c>
    </row>
    <row r="25" ht="19.5" customHeight="1" spans="1:5">
      <c r="A25" s="132">
        <v>30224</v>
      </c>
      <c r="B25" s="132" t="s">
        <v>864</v>
      </c>
      <c r="C25" s="133">
        <v>276.81</v>
      </c>
      <c r="D25" s="133"/>
      <c r="E25" s="134">
        <v>276.81</v>
      </c>
    </row>
    <row r="26" ht="19.5" customHeight="1" spans="1:5">
      <c r="A26" s="132">
        <v>30228</v>
      </c>
      <c r="B26" s="132" t="s">
        <v>865</v>
      </c>
      <c r="C26" s="133">
        <v>995.62</v>
      </c>
      <c r="D26" s="133"/>
      <c r="E26" s="134">
        <v>995.62</v>
      </c>
    </row>
    <row r="27" ht="19.5" customHeight="1" spans="1:5">
      <c r="A27" s="132">
        <v>30231</v>
      </c>
      <c r="B27" s="132" t="s">
        <v>866</v>
      </c>
      <c r="C27" s="133">
        <v>374.34</v>
      </c>
      <c r="D27" s="133"/>
      <c r="E27" s="134">
        <v>394.34</v>
      </c>
    </row>
    <row r="28" ht="19.5" customHeight="1" spans="1:5">
      <c r="A28" s="132">
        <v>30239</v>
      </c>
      <c r="B28" s="132" t="s">
        <v>867</v>
      </c>
      <c r="C28" s="133">
        <v>204.39</v>
      </c>
      <c r="D28" s="133"/>
      <c r="E28" s="134">
        <v>204.39</v>
      </c>
    </row>
    <row r="29" ht="19.5" customHeight="1" spans="1:5">
      <c r="A29" s="132">
        <v>30299</v>
      </c>
      <c r="B29" s="132" t="s">
        <v>868</v>
      </c>
      <c r="C29" s="133">
        <v>1151.04</v>
      </c>
      <c r="D29" s="133"/>
      <c r="E29" s="134">
        <v>1131.04</v>
      </c>
    </row>
    <row r="30" ht="19.5" customHeight="1" spans="1:5">
      <c r="A30" s="132">
        <v>303</v>
      </c>
      <c r="B30" s="132" t="s">
        <v>869</v>
      </c>
      <c r="C30" s="133">
        <v>2387.59</v>
      </c>
      <c r="D30" s="133">
        <v>2387.59</v>
      </c>
      <c r="E30" s="134"/>
    </row>
    <row r="31" ht="19.5" customHeight="1" spans="1:5">
      <c r="A31" s="132">
        <v>30301</v>
      </c>
      <c r="B31" s="132" t="s">
        <v>870</v>
      </c>
      <c r="C31" s="133">
        <v>112.76</v>
      </c>
      <c r="D31" s="133">
        <v>112.76</v>
      </c>
      <c r="E31" s="134"/>
    </row>
    <row r="32" ht="19.5" customHeight="1" spans="1:5">
      <c r="A32" s="132">
        <v>30307</v>
      </c>
      <c r="B32" s="132" t="s">
        <v>871</v>
      </c>
      <c r="C32" s="133">
        <v>2274.83</v>
      </c>
      <c r="D32" s="133">
        <v>2274.83</v>
      </c>
      <c r="E32" s="134"/>
    </row>
  </sheetData>
  <mergeCells count="4">
    <mergeCell ref="A1:E1"/>
    <mergeCell ref="A3:B3"/>
    <mergeCell ref="D3:E3"/>
    <mergeCell ref="C3: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399975585192419"/>
  </sheetPr>
  <dimension ref="A1:B50"/>
  <sheetViews>
    <sheetView workbookViewId="0">
      <selection activeCell="D18" sqref="D18"/>
    </sheetView>
  </sheetViews>
  <sheetFormatPr defaultColWidth="9" defaultRowHeight="14.4" outlineLevelCol="1"/>
  <cols>
    <col min="1" max="1" width="53.1296296296296" style="111" customWidth="1"/>
    <col min="2" max="2" width="20.1296296296296" style="112" customWidth="1"/>
    <col min="3" max="16384" width="9" style="112"/>
  </cols>
  <sheetData>
    <row r="1" ht="36" customHeight="1" spans="1:2">
      <c r="A1" s="113" t="s">
        <v>872</v>
      </c>
      <c r="B1" s="114"/>
    </row>
    <row r="2" ht="18" customHeight="1" spans="1:2">
      <c r="A2" s="115"/>
      <c r="B2" s="116" t="s">
        <v>115</v>
      </c>
    </row>
    <row r="3" ht="36" customHeight="1" spans="1:2">
      <c r="A3" s="117" t="s">
        <v>873</v>
      </c>
      <c r="B3" s="117" t="s">
        <v>5</v>
      </c>
    </row>
    <row r="4" ht="23.25" customHeight="1" spans="1:2">
      <c r="A4" s="118" t="s">
        <v>874</v>
      </c>
      <c r="B4" s="119">
        <f>B5+B6+B31</f>
        <v>424199</v>
      </c>
    </row>
    <row r="5" spans="1:2">
      <c r="A5" s="118" t="s">
        <v>875</v>
      </c>
      <c r="B5" s="119">
        <v>1227</v>
      </c>
    </row>
    <row r="6" spans="1:2">
      <c r="A6" s="118" t="s">
        <v>876</v>
      </c>
      <c r="B6" s="119">
        <v>399692</v>
      </c>
    </row>
    <row r="7" spans="1:2">
      <c r="A7" s="118" t="s">
        <v>877</v>
      </c>
      <c r="B7" s="119">
        <v>0</v>
      </c>
    </row>
    <row r="8" spans="1:2">
      <c r="A8" s="118" t="s">
        <v>878</v>
      </c>
      <c r="B8" s="119">
        <v>25845</v>
      </c>
    </row>
    <row r="9" spans="1:2">
      <c r="A9" s="118" t="s">
        <v>879</v>
      </c>
      <c r="B9" s="119">
        <v>93013</v>
      </c>
    </row>
    <row r="10" spans="1:2">
      <c r="A10" s="118" t="s">
        <v>880</v>
      </c>
      <c r="B10" s="119">
        <v>35531</v>
      </c>
    </row>
    <row r="11" spans="1:2">
      <c r="A11" s="118" t="s">
        <v>881</v>
      </c>
      <c r="B11" s="119">
        <v>0</v>
      </c>
    </row>
    <row r="12" spans="1:2">
      <c r="A12" s="118" t="s">
        <v>882</v>
      </c>
      <c r="B12" s="119">
        <v>8695</v>
      </c>
    </row>
    <row r="13" spans="1:2">
      <c r="A13" s="118" t="s">
        <v>883</v>
      </c>
      <c r="B13" s="119">
        <v>1838</v>
      </c>
    </row>
    <row r="14" spans="1:2">
      <c r="A14" s="118" t="s">
        <v>884</v>
      </c>
      <c r="B14" s="119">
        <v>40166</v>
      </c>
    </row>
    <row r="15" spans="1:2">
      <c r="A15" s="118" t="s">
        <v>885</v>
      </c>
      <c r="B15" s="119">
        <v>0</v>
      </c>
    </row>
    <row r="16" spans="1:2">
      <c r="A16" s="118" t="s">
        <v>886</v>
      </c>
      <c r="B16" s="119">
        <v>24</v>
      </c>
    </row>
    <row r="17" spans="1:2">
      <c r="A17" s="118" t="s">
        <v>887</v>
      </c>
      <c r="B17" s="119">
        <v>8559</v>
      </c>
    </row>
    <row r="18" spans="1:2">
      <c r="A18" s="118" t="s">
        <v>888</v>
      </c>
      <c r="B18" s="119">
        <v>2159</v>
      </c>
    </row>
    <row r="19" spans="1:2">
      <c r="A19" s="118" t="s">
        <v>889</v>
      </c>
      <c r="B19" s="119">
        <v>15336</v>
      </c>
    </row>
    <row r="20" spans="1:2">
      <c r="A20" s="118" t="s">
        <v>890</v>
      </c>
      <c r="B20" s="119">
        <v>31</v>
      </c>
    </row>
    <row r="21" spans="1:2">
      <c r="A21" s="118" t="s">
        <v>891</v>
      </c>
      <c r="B21" s="119">
        <v>1113</v>
      </c>
    </row>
    <row r="22" spans="1:2">
      <c r="A22" s="118" t="s">
        <v>892</v>
      </c>
      <c r="B22" s="119">
        <v>63321</v>
      </c>
    </row>
    <row r="23" spans="1:2">
      <c r="A23" s="118" t="s">
        <v>893</v>
      </c>
      <c r="B23" s="119">
        <v>37188</v>
      </c>
    </row>
    <row r="24" spans="1:2">
      <c r="A24" s="118" t="s">
        <v>894</v>
      </c>
      <c r="B24" s="119">
        <v>249</v>
      </c>
    </row>
    <row r="25" spans="1:2">
      <c r="A25" s="118" t="s">
        <v>895</v>
      </c>
      <c r="B25" s="119">
        <v>42621</v>
      </c>
    </row>
    <row r="26" spans="1:2">
      <c r="A26" s="118" t="s">
        <v>896</v>
      </c>
      <c r="B26" s="119">
        <v>17393</v>
      </c>
    </row>
    <row r="27" spans="1:2">
      <c r="A27" s="118" t="s">
        <v>897</v>
      </c>
      <c r="B27" s="119">
        <v>619</v>
      </c>
    </row>
    <row r="28" spans="1:2">
      <c r="A28" s="118" t="s">
        <v>898</v>
      </c>
      <c r="B28" s="119">
        <v>1872</v>
      </c>
    </row>
    <row r="29" spans="1:2">
      <c r="A29" s="118" t="s">
        <v>899</v>
      </c>
      <c r="B29" s="119">
        <v>2120</v>
      </c>
    </row>
    <row r="30" spans="1:2">
      <c r="A30" s="118" t="s">
        <v>900</v>
      </c>
      <c r="B30" s="119">
        <v>1999</v>
      </c>
    </row>
    <row r="31" spans="1:2">
      <c r="A31" s="118" t="s">
        <v>901</v>
      </c>
      <c r="B31" s="119">
        <v>23280</v>
      </c>
    </row>
    <row r="32" spans="1:2">
      <c r="A32" s="118" t="s">
        <v>902</v>
      </c>
      <c r="B32" s="119">
        <v>256</v>
      </c>
    </row>
    <row r="33" spans="1:2">
      <c r="A33" s="118" t="s">
        <v>903</v>
      </c>
      <c r="B33" s="119">
        <v>6</v>
      </c>
    </row>
    <row r="34" spans="1:2">
      <c r="A34" s="118" t="s">
        <v>904</v>
      </c>
      <c r="B34" s="119">
        <v>0</v>
      </c>
    </row>
    <row r="35" spans="1:2">
      <c r="A35" s="118" t="s">
        <v>905</v>
      </c>
      <c r="B35" s="119">
        <v>590</v>
      </c>
    </row>
    <row r="36" spans="1:2">
      <c r="A36" s="118" t="s">
        <v>906</v>
      </c>
      <c r="B36" s="119">
        <v>50</v>
      </c>
    </row>
    <row r="37" spans="1:2">
      <c r="A37" s="118" t="s">
        <v>907</v>
      </c>
      <c r="B37" s="119">
        <v>140</v>
      </c>
    </row>
    <row r="38" spans="1:2">
      <c r="A38" s="118" t="s">
        <v>908</v>
      </c>
      <c r="B38" s="119">
        <v>364</v>
      </c>
    </row>
    <row r="39" spans="1:2">
      <c r="A39" s="118" t="s">
        <v>909</v>
      </c>
      <c r="B39" s="119">
        <v>1146</v>
      </c>
    </row>
    <row r="40" spans="1:2">
      <c r="A40" s="118" t="s">
        <v>910</v>
      </c>
      <c r="B40" s="119">
        <v>4580</v>
      </c>
    </row>
    <row r="41" spans="1:2">
      <c r="A41" s="118" t="s">
        <v>911</v>
      </c>
      <c r="B41" s="119">
        <v>360</v>
      </c>
    </row>
    <row r="42" spans="1:2">
      <c r="A42" s="118" t="s">
        <v>912</v>
      </c>
      <c r="B42" s="119">
        <v>10558</v>
      </c>
    </row>
    <row r="43" spans="1:2">
      <c r="A43" s="118" t="s">
        <v>913</v>
      </c>
      <c r="B43" s="119">
        <v>0</v>
      </c>
    </row>
    <row r="44" spans="1:2">
      <c r="A44" s="118" t="s">
        <v>914</v>
      </c>
      <c r="B44" s="119">
        <v>415</v>
      </c>
    </row>
    <row r="45" spans="1:2">
      <c r="A45" s="118" t="s">
        <v>915</v>
      </c>
      <c r="B45" s="119">
        <v>2894</v>
      </c>
    </row>
    <row r="46" spans="1:2">
      <c r="A46" s="118" t="s">
        <v>916</v>
      </c>
      <c r="B46" s="119">
        <v>0</v>
      </c>
    </row>
    <row r="47" spans="1:2">
      <c r="A47" s="118" t="s">
        <v>917</v>
      </c>
      <c r="B47" s="119">
        <v>0</v>
      </c>
    </row>
    <row r="48" spans="1:2">
      <c r="A48" s="118" t="s">
        <v>918</v>
      </c>
      <c r="B48" s="119">
        <v>383</v>
      </c>
    </row>
    <row r="49" spans="1:2">
      <c r="A49" s="118" t="s">
        <v>919</v>
      </c>
      <c r="B49" s="119">
        <v>1538</v>
      </c>
    </row>
    <row r="50" spans="1:2">
      <c r="A50" s="118" t="s">
        <v>920</v>
      </c>
      <c r="B50" s="119">
        <v>0</v>
      </c>
    </row>
  </sheetData>
  <mergeCells count="1">
    <mergeCell ref="A1:B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5" sqref="B5"/>
    </sheetView>
  </sheetViews>
  <sheetFormatPr defaultColWidth="10" defaultRowHeight="13.8" outlineLevelRow="5" outlineLevelCol="1"/>
  <cols>
    <col min="1" max="1" width="38.6296296296296" style="104" customWidth="1"/>
    <col min="2" max="2" width="40.1296296296296" style="104" customWidth="1"/>
    <col min="3" max="16384" width="10" style="104"/>
  </cols>
  <sheetData>
    <row r="1" ht="33" customHeight="1" spans="1:1">
      <c r="A1" s="105" t="s">
        <v>921</v>
      </c>
    </row>
    <row r="2" ht="63" customHeight="1" spans="1:2">
      <c r="A2" s="56" t="s">
        <v>922</v>
      </c>
      <c r="B2" s="56"/>
    </row>
    <row r="3" s="103" customFormat="1" ht="34.5" customHeight="1" spans="1:2">
      <c r="A3" s="106" t="s">
        <v>923</v>
      </c>
      <c r="B3" s="106"/>
    </row>
    <row r="4" s="103" customFormat="1" ht="34.5" customHeight="1" spans="1:2">
      <c r="A4" s="59" t="s">
        <v>924</v>
      </c>
      <c r="B4" s="60" t="s">
        <v>925</v>
      </c>
    </row>
    <row r="5" s="103" customFormat="1" ht="34.5" customHeight="1" spans="1:2">
      <c r="A5" s="107" t="s">
        <v>926</v>
      </c>
      <c r="B5" s="108">
        <v>272339</v>
      </c>
    </row>
    <row r="6" s="103" customFormat="1" ht="34.5" customHeight="1" spans="1:2">
      <c r="A6" s="109" t="s">
        <v>927</v>
      </c>
      <c r="B6" s="110"/>
    </row>
  </sheetData>
  <mergeCells count="3">
    <mergeCell ref="A2:B2"/>
    <mergeCell ref="A3:B3"/>
    <mergeCell ref="A6:B6"/>
  </mergeCells>
  <printOptions horizontalCentered="1"/>
  <pageMargins left="0.984027777777778" right="0.984027777777778" top="1.0625" bottom="1.57430555555556" header="0.314583333333333" footer="0.511805555555556"/>
  <pageSetup paperSize="9" firstPageNumber="55"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8"/>
  <sheetViews>
    <sheetView showZeros="0" workbookViewId="0">
      <selection activeCell="B9" sqref="B9"/>
    </sheetView>
  </sheetViews>
  <sheetFormatPr defaultColWidth="9" defaultRowHeight="15.6" outlineLevelCol="2"/>
  <cols>
    <col min="1" max="1" width="13.1296296296296" style="79" customWidth="1"/>
    <col min="2" max="2" width="56.5" style="79" customWidth="1"/>
    <col min="3" max="3" width="11.8796296296296" style="79" customWidth="1"/>
    <col min="4" max="16384" width="9" style="79"/>
  </cols>
  <sheetData>
    <row r="1" ht="20.4" spans="1:2">
      <c r="A1" s="81" t="s">
        <v>928</v>
      </c>
      <c r="B1" s="96"/>
    </row>
    <row r="2" ht="60" customHeight="1" spans="1:3">
      <c r="A2" s="82" t="s">
        <v>929</v>
      </c>
      <c r="B2" s="83"/>
      <c r="C2" s="83"/>
    </row>
    <row r="3" s="95" customFormat="1" ht="18" customHeight="1" spans="1:3">
      <c r="A3" s="84" t="s">
        <v>930</v>
      </c>
      <c r="B3" s="84"/>
      <c r="C3" s="84"/>
    </row>
    <row r="4" s="77" customFormat="1" ht="20.1" customHeight="1" spans="1:3">
      <c r="A4" s="17" t="s">
        <v>3</v>
      </c>
      <c r="B4" s="18" t="s">
        <v>4</v>
      </c>
      <c r="C4" s="97" t="s">
        <v>5</v>
      </c>
    </row>
    <row r="5" s="78" customFormat="1" ht="20.1" customHeight="1" spans="1:3">
      <c r="A5" s="86"/>
      <c r="B5" s="87" t="s">
        <v>931</v>
      </c>
      <c r="C5" s="98"/>
    </row>
    <row r="6" s="78" customFormat="1" ht="20.1" customHeight="1" spans="1:3">
      <c r="A6" s="86">
        <v>1030148</v>
      </c>
      <c r="B6" s="87" t="s">
        <v>932</v>
      </c>
      <c r="C6" s="98">
        <f>SUM(C7:C10)</f>
        <v>12000</v>
      </c>
    </row>
    <row r="7" s="78" customFormat="1" ht="20.1" customHeight="1" spans="1:3">
      <c r="A7" s="86">
        <v>103014801</v>
      </c>
      <c r="B7" s="91" t="s">
        <v>933</v>
      </c>
      <c r="C7" s="98">
        <v>12000</v>
      </c>
    </row>
    <row r="8" s="78" customFormat="1" ht="20.1" customHeight="1" spans="1:3">
      <c r="A8" s="86">
        <v>103014802</v>
      </c>
      <c r="B8" s="91" t="s">
        <v>934</v>
      </c>
      <c r="C8" s="98"/>
    </row>
    <row r="9" s="78" customFormat="1" ht="20.1" customHeight="1" spans="1:3">
      <c r="A9" s="86">
        <v>103014898</v>
      </c>
      <c r="B9" s="91" t="s">
        <v>935</v>
      </c>
      <c r="C9" s="98"/>
    </row>
    <row r="10" s="78" customFormat="1" ht="20.1" customHeight="1" spans="1:3">
      <c r="A10" s="86">
        <v>103014899</v>
      </c>
      <c r="B10" s="91" t="s">
        <v>936</v>
      </c>
      <c r="C10" s="98"/>
    </row>
    <row r="11" s="78" customFormat="1" ht="20.1" customHeight="1" spans="1:3">
      <c r="A11" s="86">
        <v>1030180</v>
      </c>
      <c r="B11" s="87" t="s">
        <v>937</v>
      </c>
      <c r="C11" s="98"/>
    </row>
    <row r="12" s="78" customFormat="1" ht="20.1" customHeight="1" spans="1:3">
      <c r="A12" s="86">
        <v>103018003</v>
      </c>
      <c r="B12" s="91" t="s">
        <v>938</v>
      </c>
      <c r="C12" s="98"/>
    </row>
    <row r="13" s="78" customFormat="1" ht="20.1" customHeight="1" spans="1:3">
      <c r="A13" s="86">
        <v>103018004</v>
      </c>
      <c r="B13" s="91" t="s">
        <v>939</v>
      </c>
      <c r="C13" s="98"/>
    </row>
    <row r="14" s="78" customFormat="1" ht="20.1" customHeight="1" spans="1:3">
      <c r="A14" s="86">
        <v>1030156</v>
      </c>
      <c r="B14" s="87" t="s">
        <v>940</v>
      </c>
      <c r="C14" s="98">
        <v>550</v>
      </c>
    </row>
    <row r="15" s="78" customFormat="1" ht="20.1" customHeight="1" spans="1:3">
      <c r="A15" s="86">
        <v>1300178</v>
      </c>
      <c r="B15" s="87" t="s">
        <v>941</v>
      </c>
      <c r="C15" s="98">
        <v>150</v>
      </c>
    </row>
    <row r="16" s="78" customFormat="1" ht="20.1" customHeight="1" spans="1:3">
      <c r="A16" s="86">
        <v>1030199</v>
      </c>
      <c r="B16" s="87" t="s">
        <v>942</v>
      </c>
      <c r="C16" s="98"/>
    </row>
    <row r="17" s="78" customFormat="1" ht="20.1" customHeight="1" spans="1:3">
      <c r="A17" s="86">
        <v>1031099</v>
      </c>
      <c r="B17" s="87" t="s">
        <v>943</v>
      </c>
      <c r="C17" s="98">
        <f>C18</f>
        <v>0</v>
      </c>
    </row>
    <row r="18" s="78" customFormat="1" ht="20.1" customHeight="1" spans="1:3">
      <c r="A18" s="86">
        <v>103109998</v>
      </c>
      <c r="B18" s="87" t="s">
        <v>944</v>
      </c>
      <c r="C18" s="98"/>
    </row>
    <row r="19" s="78" customFormat="1" ht="20.1" customHeight="1" spans="1:3">
      <c r="A19" s="86"/>
      <c r="B19" s="92" t="s">
        <v>945</v>
      </c>
      <c r="C19" s="99">
        <f>C5+C6+C11+C14+C15+C16+C17</f>
        <v>12700</v>
      </c>
    </row>
    <row r="20" s="78" customFormat="1" ht="20.1" customHeight="1" spans="1:3">
      <c r="A20" s="86"/>
      <c r="B20" s="92" t="s">
        <v>946</v>
      </c>
      <c r="C20" s="99">
        <f>C21+C31+C32+C34+C35</f>
        <v>10695</v>
      </c>
    </row>
    <row r="21" s="78" customFormat="1" ht="20.1" customHeight="1" spans="1:3">
      <c r="A21" s="86">
        <v>11004</v>
      </c>
      <c r="B21" s="91" t="s">
        <v>947</v>
      </c>
      <c r="C21" s="98">
        <f>SUM(C22:C30)</f>
        <v>5198</v>
      </c>
    </row>
    <row r="22" s="78" customFormat="1" ht="20.1" customHeight="1" spans="1:3">
      <c r="A22" s="86">
        <v>1100404</v>
      </c>
      <c r="B22" s="100" t="s">
        <v>948</v>
      </c>
      <c r="C22" s="98"/>
    </row>
    <row r="23" s="78" customFormat="1" ht="20.1" customHeight="1" spans="1:3">
      <c r="A23" s="86">
        <v>1100405</v>
      </c>
      <c r="B23" s="101" t="s">
        <v>949</v>
      </c>
      <c r="C23" s="102">
        <v>135</v>
      </c>
    </row>
    <row r="24" s="78" customFormat="1" ht="20.1" customHeight="1" spans="1:3">
      <c r="A24" s="86">
        <v>1100406</v>
      </c>
      <c r="B24" s="101" t="s">
        <v>950</v>
      </c>
      <c r="C24" s="102"/>
    </row>
    <row r="25" s="78" customFormat="1" ht="20.1" customHeight="1" spans="1:3">
      <c r="A25" s="86">
        <v>1100407</v>
      </c>
      <c r="B25" s="101" t="s">
        <v>951</v>
      </c>
      <c r="C25" s="102"/>
    </row>
    <row r="26" s="78" customFormat="1" ht="20.1" customHeight="1" spans="1:3">
      <c r="A26" s="86">
        <v>1100408</v>
      </c>
      <c r="B26" s="101" t="s">
        <v>952</v>
      </c>
      <c r="C26" s="102"/>
    </row>
    <row r="27" s="78" customFormat="1" ht="20.1" customHeight="1" spans="1:3">
      <c r="A27" s="86">
        <v>1100409</v>
      </c>
      <c r="B27" s="101" t="s">
        <v>953</v>
      </c>
      <c r="C27" s="102"/>
    </row>
    <row r="28" s="78" customFormat="1" ht="20.1" customHeight="1" spans="1:3">
      <c r="A28" s="86">
        <v>1100410</v>
      </c>
      <c r="B28" s="101" t="s">
        <v>954</v>
      </c>
      <c r="C28" s="102">
        <v>4152</v>
      </c>
    </row>
    <row r="29" s="78" customFormat="1" ht="20.1" customHeight="1" spans="1:3">
      <c r="A29" s="86">
        <v>1100411</v>
      </c>
      <c r="B29" s="101" t="s">
        <v>955</v>
      </c>
      <c r="C29" s="102"/>
    </row>
    <row r="30" s="78" customFormat="1" ht="20.1" customHeight="1" spans="1:3">
      <c r="A30" s="86">
        <v>1100499</v>
      </c>
      <c r="B30" s="101" t="s">
        <v>956</v>
      </c>
      <c r="C30" s="102">
        <v>911</v>
      </c>
    </row>
    <row r="31" s="78" customFormat="1" ht="20.1" customHeight="1" spans="1:3">
      <c r="A31" s="86">
        <v>11006</v>
      </c>
      <c r="B31" s="91" t="s">
        <v>957</v>
      </c>
      <c r="C31" s="98"/>
    </row>
    <row r="32" s="78" customFormat="1" ht="20.1" customHeight="1" spans="1:3">
      <c r="A32" s="86">
        <v>11008</v>
      </c>
      <c r="B32" s="91" t="s">
        <v>958</v>
      </c>
      <c r="C32" s="98">
        <f>C33</f>
        <v>5497</v>
      </c>
    </row>
    <row r="33" s="78" customFormat="1" ht="20.1" customHeight="1" spans="1:3">
      <c r="A33" s="86">
        <v>1100802</v>
      </c>
      <c r="B33" s="91" t="s">
        <v>959</v>
      </c>
      <c r="C33" s="98">
        <v>5497</v>
      </c>
    </row>
    <row r="34" s="78" customFormat="1" ht="20.1" customHeight="1" spans="1:3">
      <c r="A34" s="86">
        <v>11009</v>
      </c>
      <c r="B34" s="91" t="s">
        <v>960</v>
      </c>
      <c r="C34" s="98"/>
    </row>
    <row r="35" s="78" customFormat="1" ht="20.1" customHeight="1" spans="1:3">
      <c r="A35" s="86">
        <v>11011</v>
      </c>
      <c r="B35" s="91" t="s">
        <v>961</v>
      </c>
      <c r="C35" s="98">
        <f>C36</f>
        <v>0</v>
      </c>
    </row>
    <row r="36" s="78" customFormat="1" ht="20.1" customHeight="1" spans="1:3">
      <c r="A36" s="86">
        <v>1101102</v>
      </c>
      <c r="B36" s="91" t="s">
        <v>962</v>
      </c>
      <c r="C36" s="98"/>
    </row>
    <row r="37" s="78" customFormat="1" ht="20.1" customHeight="1" spans="1:3">
      <c r="A37" s="86">
        <v>110110211</v>
      </c>
      <c r="B37" s="86" t="s">
        <v>963</v>
      </c>
      <c r="C37" s="98"/>
    </row>
    <row r="38" s="78" customFormat="1" ht="20.1" customHeight="1" spans="1:3">
      <c r="A38" s="86">
        <v>110110231</v>
      </c>
      <c r="B38" s="86" t="s">
        <v>964</v>
      </c>
      <c r="C38" s="98"/>
    </row>
    <row r="39" s="78" customFormat="1" ht="20.1" customHeight="1" spans="1:3">
      <c r="A39" s="86">
        <v>110110233</v>
      </c>
      <c r="B39" s="86" t="s">
        <v>965</v>
      </c>
      <c r="C39" s="98"/>
    </row>
    <row r="40" s="78" customFormat="1" ht="20.1" customHeight="1" spans="1:3">
      <c r="A40" s="86">
        <v>110110298</v>
      </c>
      <c r="B40" s="86" t="s">
        <v>966</v>
      </c>
      <c r="C40" s="98"/>
    </row>
    <row r="41" s="78" customFormat="1" ht="20.1" customHeight="1" spans="1:3">
      <c r="A41" s="86">
        <v>110110299</v>
      </c>
      <c r="B41" s="86" t="s">
        <v>967</v>
      </c>
      <c r="C41" s="98"/>
    </row>
    <row r="42" s="78" customFormat="1" ht="20.1" customHeight="1" spans="1:3">
      <c r="A42" s="86"/>
      <c r="B42" s="92" t="s">
        <v>968</v>
      </c>
      <c r="C42" s="99">
        <f>C19+C20</f>
        <v>23395</v>
      </c>
    </row>
    <row r="43" s="78" customFormat="1" ht="13.8"/>
    <row r="44" s="78" customFormat="1" ht="13.8"/>
    <row r="45" s="78" customFormat="1" ht="13.8"/>
    <row r="46" s="78" customFormat="1" ht="13.8"/>
    <row r="47" s="78" customFormat="1" ht="13.8"/>
    <row r="48" s="78" customFormat="1" ht="13.8"/>
    <row r="49" s="78" customFormat="1" ht="13.8"/>
    <row r="50" s="78" customFormat="1" ht="13.8"/>
    <row r="51" s="78" customFormat="1" ht="13.8"/>
    <row r="52" s="78" customFormat="1" ht="13.8"/>
    <row r="53" s="78" customFormat="1" ht="13.8"/>
    <row r="54" s="78" customFormat="1" ht="13.8"/>
    <row r="55" s="78" customFormat="1" ht="13.8"/>
    <row r="56" s="78" customFormat="1" ht="13.8"/>
    <row r="57" s="78" customFormat="1" ht="13.8"/>
    <row r="58" s="78" customFormat="1" ht="13.8"/>
    <row r="59" s="78" customFormat="1" ht="13.8"/>
    <row r="60" s="78" customFormat="1" ht="13.8"/>
    <row r="61" s="78" customFormat="1" ht="13.8"/>
    <row r="62" s="78" customFormat="1" ht="13.8"/>
    <row r="63" s="78" customFormat="1" ht="13.8"/>
    <row r="64" s="78" customFormat="1" ht="13.8"/>
    <row r="65" s="78" customFormat="1" ht="13.8"/>
    <row r="66" s="78" customFormat="1" ht="13.8"/>
    <row r="67" s="78" customFormat="1" ht="13.8"/>
    <row r="68" s="78" customFormat="1" ht="13.8"/>
    <row r="69" s="78" customFormat="1" ht="13.8"/>
    <row r="70" s="78" customFormat="1" ht="13.8"/>
    <row r="71" s="78" customFormat="1" ht="13.8"/>
    <row r="72" s="78" customFormat="1" ht="13.8"/>
    <row r="73" s="78" customFormat="1" ht="13.8"/>
    <row r="74" s="78" customFormat="1" ht="13.8"/>
    <row r="75" s="78" customFormat="1" ht="13.8"/>
    <row r="76" s="78" customFormat="1" ht="13.8"/>
    <row r="77" s="78" customFormat="1" ht="13.8"/>
    <row r="78" s="78" customFormat="1" ht="13.8"/>
    <row r="79" s="78" customFormat="1" ht="13.8"/>
    <row r="80" s="78" customFormat="1" ht="13.8"/>
    <row r="81" s="78" customFormat="1" ht="13.8"/>
    <row r="82" s="78" customFormat="1" ht="13.8"/>
    <row r="83" s="78" customFormat="1" ht="13.8"/>
    <row r="84" s="78" customFormat="1" ht="13.8"/>
    <row r="85" s="78" customFormat="1" ht="13.8"/>
    <row r="86" s="78" customFormat="1" ht="13.8"/>
    <row r="87" s="78" customFormat="1" ht="13.8"/>
    <row r="88" s="78" customFormat="1" ht="13.8"/>
    <row r="89" s="78" customFormat="1" ht="13.8"/>
    <row r="90" s="78" customFormat="1" ht="13.8"/>
    <row r="91" s="78" customFormat="1" ht="13.8"/>
    <row r="92" s="78" customFormat="1" ht="13.8"/>
    <row r="93" s="78" customFormat="1" ht="13.8"/>
    <row r="94" s="78" customFormat="1" ht="13.8"/>
    <row r="95" s="78" customFormat="1" ht="13.8"/>
    <row r="96" s="78" customFormat="1" ht="13.8"/>
    <row r="97" s="78" customFormat="1" ht="13.8"/>
    <row r="98" s="78" customFormat="1" ht="13.8"/>
    <row r="99" s="78" customFormat="1" ht="13.8"/>
    <row r="100" s="78" customFormat="1" ht="13.8"/>
    <row r="101" s="78" customFormat="1" ht="13.8"/>
    <row r="102" s="78" customFormat="1" ht="13.8"/>
    <row r="103" s="78" customFormat="1" ht="13.8"/>
    <row r="104" s="78" customFormat="1" ht="13.8"/>
    <row r="105" s="78" customFormat="1" ht="13.8"/>
    <row r="106" s="78" customFormat="1" ht="13.8"/>
    <row r="107" s="78" customFormat="1" ht="13.8"/>
    <row r="108" s="78" customFormat="1" ht="13.8"/>
    <row r="109" s="78" customFormat="1" ht="13.8"/>
    <row r="110" s="78" customFormat="1" ht="13.8"/>
    <row r="111" s="78" customFormat="1" ht="13.8"/>
    <row r="112" s="78" customFormat="1" ht="13.8"/>
    <row r="113" s="78" customFormat="1" ht="13.8"/>
    <row r="114" s="78" customFormat="1" ht="13.8"/>
    <row r="115" s="78" customFormat="1" ht="13.8"/>
    <row r="116" s="78" customFormat="1" ht="13.8"/>
    <row r="117" s="78" customFormat="1" ht="13.8"/>
    <row r="118" s="78" customFormat="1" ht="13.8"/>
  </sheetData>
  <mergeCells count="2">
    <mergeCell ref="A2:C2"/>
    <mergeCell ref="A3:C3"/>
  </mergeCells>
  <printOptions horizontalCentered="1"/>
  <pageMargins left="0.984027777777778" right="0.984027777777778" top="1.0625" bottom="1.57430555555556" header="0.314583333333333" footer="0.511805555555556"/>
  <pageSetup paperSize="9" firstPageNumber="59"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3"/>
  <sheetViews>
    <sheetView showZeros="0" topLeftCell="A67" workbookViewId="0">
      <selection activeCell="E83" sqref="E83"/>
    </sheetView>
  </sheetViews>
  <sheetFormatPr defaultColWidth="9" defaultRowHeight="15.6" outlineLevelCol="2"/>
  <cols>
    <col min="1" max="1" width="11" style="79" customWidth="1"/>
    <col min="2" max="2" width="56.25" style="79" customWidth="1"/>
    <col min="3" max="3" width="10.75" style="80" customWidth="1"/>
    <col min="4" max="16384" width="9" style="79"/>
  </cols>
  <sheetData>
    <row r="1" ht="18" customHeight="1" spans="1:1">
      <c r="A1" s="81" t="s">
        <v>969</v>
      </c>
    </row>
    <row r="2" ht="48" customHeight="1" spans="1:3">
      <c r="A2" s="82" t="s">
        <v>970</v>
      </c>
      <c r="B2" s="83"/>
      <c r="C2" s="83"/>
    </row>
    <row r="3" ht="21" customHeight="1" spans="1:3">
      <c r="A3" s="84" t="s">
        <v>971</v>
      </c>
      <c r="B3" s="84"/>
      <c r="C3" s="84"/>
    </row>
    <row r="4" s="77" customFormat="1" ht="21" customHeight="1" spans="1:3">
      <c r="A4" s="17" t="s">
        <v>3</v>
      </c>
      <c r="B4" s="18" t="s">
        <v>4</v>
      </c>
      <c r="C4" s="85" t="s">
        <v>5</v>
      </c>
    </row>
    <row r="5" s="77" customFormat="1" ht="21" customHeight="1" spans="1:3">
      <c r="A5" s="86">
        <v>207</v>
      </c>
      <c r="B5" s="87" t="s">
        <v>972</v>
      </c>
      <c r="C5" s="88">
        <f>C6</f>
        <v>135</v>
      </c>
    </row>
    <row r="6" s="77" customFormat="1" ht="21" customHeight="1" spans="1:3">
      <c r="A6" s="86">
        <v>20709</v>
      </c>
      <c r="B6" s="89" t="s">
        <v>973</v>
      </c>
      <c r="C6" s="88">
        <f>SUM(C7:C8)</f>
        <v>135</v>
      </c>
    </row>
    <row r="7" s="77" customFormat="1" ht="21" customHeight="1" spans="1:3">
      <c r="A7" s="86">
        <v>2070903</v>
      </c>
      <c r="B7" s="89" t="s">
        <v>974</v>
      </c>
      <c r="C7" s="88"/>
    </row>
    <row r="8" s="77" customFormat="1" ht="21" customHeight="1" spans="1:3">
      <c r="A8" s="86">
        <v>2070999</v>
      </c>
      <c r="B8" s="89" t="s">
        <v>975</v>
      </c>
      <c r="C8" s="88">
        <v>135</v>
      </c>
    </row>
    <row r="9" s="78" customFormat="1" ht="20.1" customHeight="1" spans="1:3">
      <c r="A9" s="86">
        <v>208</v>
      </c>
      <c r="B9" s="87" t="s">
        <v>976</v>
      </c>
      <c r="C9" s="88">
        <f>C10</f>
        <v>4152</v>
      </c>
    </row>
    <row r="10" s="78" customFormat="1" ht="20.1" customHeight="1" spans="1:3">
      <c r="A10" s="86">
        <v>20822</v>
      </c>
      <c r="B10" s="89" t="s">
        <v>977</v>
      </c>
      <c r="C10" s="88">
        <f>SUM(C11:C13)</f>
        <v>4152</v>
      </c>
    </row>
    <row r="11" s="78" customFormat="1" ht="20.1" customHeight="1" spans="1:3">
      <c r="A11" s="86">
        <v>2082201</v>
      </c>
      <c r="B11" s="89" t="s">
        <v>978</v>
      </c>
      <c r="C11" s="88"/>
    </row>
    <row r="12" s="78" customFormat="1" ht="20.1" customHeight="1" spans="1:3">
      <c r="A12" s="86">
        <v>2082202</v>
      </c>
      <c r="B12" s="89" t="s">
        <v>979</v>
      </c>
      <c r="C12" s="88"/>
    </row>
    <row r="13" s="78" customFormat="1" ht="20.1" customHeight="1" spans="1:3">
      <c r="A13" s="86">
        <v>2082299</v>
      </c>
      <c r="B13" s="89" t="s">
        <v>980</v>
      </c>
      <c r="C13" s="88">
        <v>4152</v>
      </c>
    </row>
    <row r="14" s="78" customFormat="1" ht="20.1" customHeight="1" spans="1:3">
      <c r="A14" s="86">
        <v>212</v>
      </c>
      <c r="B14" s="87" t="s">
        <v>981</v>
      </c>
      <c r="C14" s="88">
        <f>C15+C30+C31+C35+C38+C26</f>
        <v>12738</v>
      </c>
    </row>
    <row r="15" s="78" customFormat="1" ht="20.1" customHeight="1" spans="1:3">
      <c r="A15" s="86">
        <v>21208</v>
      </c>
      <c r="B15" s="87" t="s">
        <v>982</v>
      </c>
      <c r="C15" s="88">
        <f>SUM(C16:C25)</f>
        <v>12038</v>
      </c>
    </row>
    <row r="16" s="78" customFormat="1" ht="20.1" customHeight="1" spans="1:3">
      <c r="A16" s="86">
        <v>2120801</v>
      </c>
      <c r="B16" s="86" t="s">
        <v>983</v>
      </c>
      <c r="C16" s="88">
        <v>12038</v>
      </c>
    </row>
    <row r="17" s="78" customFormat="1" ht="20.1" customHeight="1" spans="1:3">
      <c r="A17" s="86">
        <v>2120802</v>
      </c>
      <c r="B17" s="86" t="s">
        <v>984</v>
      </c>
      <c r="C17" s="88"/>
    </row>
    <row r="18" s="78" customFormat="1" ht="20.1" customHeight="1" spans="1:3">
      <c r="A18" s="86">
        <v>2120803</v>
      </c>
      <c r="B18" s="86" t="s">
        <v>985</v>
      </c>
      <c r="C18" s="88"/>
    </row>
    <row r="19" s="78" customFormat="1" ht="20.1" customHeight="1" spans="1:3">
      <c r="A19" s="86">
        <v>2120804</v>
      </c>
      <c r="B19" s="86" t="s">
        <v>986</v>
      </c>
      <c r="C19" s="88"/>
    </row>
    <row r="20" s="78" customFormat="1" ht="20.1" customHeight="1" spans="1:3">
      <c r="A20" s="86">
        <v>2120805</v>
      </c>
      <c r="B20" s="86" t="s">
        <v>987</v>
      </c>
      <c r="C20" s="88"/>
    </row>
    <row r="21" s="78" customFormat="1" ht="20.1" customHeight="1" spans="1:3">
      <c r="A21" s="86">
        <v>2120806</v>
      </c>
      <c r="B21" s="86" t="s">
        <v>988</v>
      </c>
      <c r="C21" s="88"/>
    </row>
    <row r="22" s="78" customFormat="1" ht="20.1" customHeight="1" spans="1:3">
      <c r="A22" s="86">
        <v>2120807</v>
      </c>
      <c r="B22" s="86" t="s">
        <v>989</v>
      </c>
      <c r="C22" s="88"/>
    </row>
    <row r="23" s="78" customFormat="1" ht="20.1" customHeight="1" spans="1:3">
      <c r="A23" s="86">
        <v>2120810</v>
      </c>
      <c r="B23" s="86" t="s">
        <v>990</v>
      </c>
      <c r="C23" s="88"/>
    </row>
    <row r="24" s="78" customFormat="1" ht="20.1" customHeight="1" spans="1:3">
      <c r="A24" s="86">
        <v>2120811</v>
      </c>
      <c r="B24" s="90" t="s">
        <v>991</v>
      </c>
      <c r="C24" s="88"/>
    </row>
    <row r="25" s="78" customFormat="1" ht="20.1" customHeight="1" spans="1:3">
      <c r="A25" s="86">
        <v>2120899</v>
      </c>
      <c r="B25" s="86" t="s">
        <v>992</v>
      </c>
      <c r="C25" s="88"/>
    </row>
    <row r="26" s="78" customFormat="1" ht="20.1" customHeight="1" spans="1:3">
      <c r="A26" s="86">
        <v>21210</v>
      </c>
      <c r="B26" s="86" t="s">
        <v>993</v>
      </c>
      <c r="C26" s="88">
        <f>SUM(C27:C29)</f>
        <v>0</v>
      </c>
    </row>
    <row r="27" s="78" customFormat="1" ht="20.1" customHeight="1" spans="1:3">
      <c r="A27" s="86">
        <v>2121001</v>
      </c>
      <c r="B27" s="86" t="s">
        <v>983</v>
      </c>
      <c r="C27" s="88"/>
    </row>
    <row r="28" s="78" customFormat="1" ht="20.1" customHeight="1" spans="1:3">
      <c r="A28" s="86">
        <v>2121002</v>
      </c>
      <c r="B28" s="86" t="s">
        <v>984</v>
      </c>
      <c r="C28" s="88"/>
    </row>
    <row r="29" s="78" customFormat="1" ht="20.1" customHeight="1" spans="1:3">
      <c r="A29" s="86">
        <v>2121099</v>
      </c>
      <c r="B29" s="86" t="s">
        <v>994</v>
      </c>
      <c r="C29" s="88"/>
    </row>
    <row r="30" s="78" customFormat="1" ht="20.1" customHeight="1" spans="1:3">
      <c r="A30" s="86">
        <v>21211</v>
      </c>
      <c r="B30" s="87" t="s">
        <v>995</v>
      </c>
      <c r="C30" s="88"/>
    </row>
    <row r="31" s="78" customFormat="1" ht="20.1" customHeight="1" spans="1:3">
      <c r="A31" s="86">
        <v>21213</v>
      </c>
      <c r="B31" s="87" t="s">
        <v>996</v>
      </c>
      <c r="C31" s="88">
        <f>SUM(C32:C34)</f>
        <v>550</v>
      </c>
    </row>
    <row r="32" s="78" customFormat="1" ht="20.1" customHeight="1" spans="1:3">
      <c r="A32" s="86">
        <v>2121301</v>
      </c>
      <c r="B32" s="86" t="s">
        <v>997</v>
      </c>
      <c r="C32" s="88">
        <v>550</v>
      </c>
    </row>
    <row r="33" s="78" customFormat="1" ht="20.1" customHeight="1" spans="1:3">
      <c r="A33" s="86">
        <v>2121302</v>
      </c>
      <c r="B33" s="86" t="s">
        <v>998</v>
      </c>
      <c r="C33" s="88"/>
    </row>
    <row r="34" s="78" customFormat="1" ht="20.1" customHeight="1" spans="1:3">
      <c r="A34" s="86">
        <v>2121399</v>
      </c>
      <c r="B34" s="86" t="s">
        <v>999</v>
      </c>
      <c r="C34" s="88"/>
    </row>
    <row r="35" s="78" customFormat="1" ht="20.1" customHeight="1" spans="1:3">
      <c r="A35" s="86">
        <v>21214</v>
      </c>
      <c r="B35" s="87" t="s">
        <v>1000</v>
      </c>
      <c r="C35" s="88">
        <f>SUM(C36:C37)</f>
        <v>150</v>
      </c>
    </row>
    <row r="36" s="78" customFormat="1" ht="20.1" customHeight="1" spans="1:3">
      <c r="A36" s="86">
        <v>2121401</v>
      </c>
      <c r="B36" s="86" t="s">
        <v>1001</v>
      </c>
      <c r="C36" s="88"/>
    </row>
    <row r="37" s="78" customFormat="1" ht="20.1" customHeight="1" spans="1:3">
      <c r="A37" s="86">
        <v>2121499</v>
      </c>
      <c r="B37" s="89" t="s">
        <v>1002</v>
      </c>
      <c r="C37" s="88">
        <v>150</v>
      </c>
    </row>
    <row r="38" s="78" customFormat="1" ht="20.1" customHeight="1" spans="1:3">
      <c r="A38" s="86">
        <v>21216</v>
      </c>
      <c r="B38" s="89" t="s">
        <v>1003</v>
      </c>
      <c r="C38" s="88">
        <f t="shared" ref="C38:C41" si="0">C39</f>
        <v>0</v>
      </c>
    </row>
    <row r="39" s="78" customFormat="1" ht="20.1" customHeight="1" spans="1:3">
      <c r="A39" s="86">
        <v>2121699</v>
      </c>
      <c r="B39" s="89" t="s">
        <v>1004</v>
      </c>
      <c r="C39" s="88"/>
    </row>
    <row r="40" s="78" customFormat="1" ht="20.1" customHeight="1" spans="1:3">
      <c r="A40" s="86">
        <v>214</v>
      </c>
      <c r="B40" s="89" t="s">
        <v>1005</v>
      </c>
      <c r="C40" s="88">
        <f t="shared" si="0"/>
        <v>0</v>
      </c>
    </row>
    <row r="41" s="78" customFormat="1" ht="20.1" customHeight="1" spans="1:3">
      <c r="A41" s="86">
        <v>21462</v>
      </c>
      <c r="B41" s="86" t="s">
        <v>1006</v>
      </c>
      <c r="C41" s="88">
        <f t="shared" si="0"/>
        <v>0</v>
      </c>
    </row>
    <row r="42" s="78" customFormat="1" ht="20.1" customHeight="1" spans="1:3">
      <c r="A42" s="86">
        <v>2146299</v>
      </c>
      <c r="B42" s="86" t="s">
        <v>1007</v>
      </c>
      <c r="C42" s="88"/>
    </row>
    <row r="43" s="78" customFormat="1" ht="20.1" customHeight="1" spans="1:3">
      <c r="A43" s="86">
        <v>215</v>
      </c>
      <c r="B43" s="89" t="s">
        <v>1008</v>
      </c>
      <c r="C43" s="88">
        <f t="shared" ref="C43:C47" si="1">C44</f>
        <v>0</v>
      </c>
    </row>
    <row r="44" s="78" customFormat="1" ht="20.1" customHeight="1" spans="1:3">
      <c r="A44" s="86">
        <v>21562</v>
      </c>
      <c r="B44" s="86" t="s">
        <v>1009</v>
      </c>
      <c r="C44" s="88">
        <v>0</v>
      </c>
    </row>
    <row r="45" s="78" customFormat="1" ht="20.1" customHeight="1" spans="1:3">
      <c r="A45" s="86">
        <v>2156202</v>
      </c>
      <c r="B45" s="86" t="s">
        <v>1010</v>
      </c>
      <c r="C45" s="88"/>
    </row>
    <row r="46" s="78" customFormat="1" ht="20.1" customHeight="1" spans="1:3">
      <c r="A46" s="86">
        <v>216</v>
      </c>
      <c r="B46" s="89" t="s">
        <v>1011</v>
      </c>
      <c r="C46" s="88">
        <f t="shared" si="1"/>
        <v>0</v>
      </c>
    </row>
    <row r="47" s="78" customFormat="1" ht="20.1" customHeight="1" spans="1:3">
      <c r="A47" s="86">
        <v>21660</v>
      </c>
      <c r="B47" s="86" t="s">
        <v>973</v>
      </c>
      <c r="C47" s="88">
        <f t="shared" si="1"/>
        <v>0</v>
      </c>
    </row>
    <row r="48" s="78" customFormat="1" ht="20.1" customHeight="1" spans="1:3">
      <c r="A48" s="86">
        <v>2166004</v>
      </c>
      <c r="B48" s="86" t="s">
        <v>1012</v>
      </c>
      <c r="C48" s="88"/>
    </row>
    <row r="49" s="78" customFormat="1" ht="20.1" customHeight="1" spans="1:3">
      <c r="A49" s="86">
        <v>229</v>
      </c>
      <c r="B49" s="89" t="s">
        <v>1013</v>
      </c>
      <c r="C49" s="88">
        <f>C53+C50</f>
        <v>911</v>
      </c>
    </row>
    <row r="50" s="78" customFormat="1" ht="20.1" customHeight="1" spans="1:3">
      <c r="A50" s="86">
        <v>22904</v>
      </c>
      <c r="B50" s="89" t="s">
        <v>1014</v>
      </c>
      <c r="C50" s="88">
        <f>SUM(C51:C52)</f>
        <v>0</v>
      </c>
    </row>
    <row r="51" s="78" customFormat="1" ht="20.1" customHeight="1" spans="1:3">
      <c r="A51" s="86">
        <v>2290401</v>
      </c>
      <c r="B51" s="89" t="s">
        <v>1015</v>
      </c>
      <c r="C51" s="88"/>
    </row>
    <row r="52" s="78" customFormat="1" ht="20.1" customHeight="1" spans="1:3">
      <c r="A52" s="86">
        <v>2290402</v>
      </c>
      <c r="B52" s="89" t="s">
        <v>1016</v>
      </c>
      <c r="C52" s="88"/>
    </row>
    <row r="53" s="78" customFormat="1" ht="20.1" customHeight="1" spans="1:3">
      <c r="A53" s="86">
        <v>22960</v>
      </c>
      <c r="B53" s="86" t="s">
        <v>1017</v>
      </c>
      <c r="C53" s="88">
        <f>SUM(C54:C58)</f>
        <v>911</v>
      </c>
    </row>
    <row r="54" s="78" customFormat="1" ht="20.1" customHeight="1" spans="1:3">
      <c r="A54" s="86">
        <v>2296002</v>
      </c>
      <c r="B54" s="90" t="s">
        <v>1018</v>
      </c>
      <c r="C54" s="88">
        <v>658</v>
      </c>
    </row>
    <row r="55" s="78" customFormat="1" ht="20.1" customHeight="1" spans="1:3">
      <c r="A55" s="86">
        <v>2296003</v>
      </c>
      <c r="B55" s="86" t="s">
        <v>1019</v>
      </c>
      <c r="C55" s="88">
        <v>32</v>
      </c>
    </row>
    <row r="56" s="78" customFormat="1" ht="20.1" customHeight="1" spans="1:3">
      <c r="A56" s="86">
        <v>2296005</v>
      </c>
      <c r="B56" s="86" t="s">
        <v>1020</v>
      </c>
      <c r="C56" s="88">
        <v>56</v>
      </c>
    </row>
    <row r="57" s="78" customFormat="1" ht="20.1" customHeight="1" spans="1:3">
      <c r="A57" s="86">
        <v>2296006</v>
      </c>
      <c r="B57" s="86" t="s">
        <v>1021</v>
      </c>
      <c r="C57" s="88">
        <v>31</v>
      </c>
    </row>
    <row r="58" s="78" customFormat="1" ht="20.1" customHeight="1" spans="1:3">
      <c r="A58" s="86">
        <v>2296013</v>
      </c>
      <c r="B58" s="86" t="s">
        <v>1022</v>
      </c>
      <c r="C58" s="88">
        <v>134</v>
      </c>
    </row>
    <row r="59" s="78" customFormat="1" ht="20.1" customHeight="1" spans="1:3">
      <c r="A59" s="86">
        <v>232</v>
      </c>
      <c r="B59" s="91" t="s">
        <v>1023</v>
      </c>
      <c r="C59" s="88">
        <f>C60</f>
        <v>5396</v>
      </c>
    </row>
    <row r="60" s="78" customFormat="1" ht="20.1" customHeight="1" spans="1:3">
      <c r="A60" s="86">
        <v>23204</v>
      </c>
      <c r="B60" s="91" t="s">
        <v>1024</v>
      </c>
      <c r="C60" s="88">
        <f>SUM(C61:C65)</f>
        <v>5396</v>
      </c>
    </row>
    <row r="61" s="78" customFormat="1" ht="20.1" customHeight="1" spans="1:3">
      <c r="A61" s="86">
        <v>2320411</v>
      </c>
      <c r="B61" s="86" t="s">
        <v>1025</v>
      </c>
      <c r="C61" s="88"/>
    </row>
    <row r="62" s="78" customFormat="1" ht="20.1" customHeight="1" spans="1:3">
      <c r="A62" s="86">
        <v>2320431</v>
      </c>
      <c r="B62" s="86" t="s">
        <v>1026</v>
      </c>
      <c r="C62" s="88"/>
    </row>
    <row r="63" s="78" customFormat="1" ht="20.1" customHeight="1" spans="1:3">
      <c r="A63" s="86">
        <v>2320433</v>
      </c>
      <c r="B63" s="86" t="s">
        <v>1027</v>
      </c>
      <c r="C63" s="88"/>
    </row>
    <row r="64" s="78" customFormat="1" ht="20.1" customHeight="1" spans="1:3">
      <c r="A64" s="86">
        <v>2320498</v>
      </c>
      <c r="B64" s="86" t="s">
        <v>1028</v>
      </c>
      <c r="C64" s="88"/>
    </row>
    <row r="65" s="78" customFormat="1" ht="20.1" customHeight="1" spans="1:3">
      <c r="A65" s="86">
        <v>2320499</v>
      </c>
      <c r="B65" s="86" t="s">
        <v>1029</v>
      </c>
      <c r="C65" s="88">
        <v>5396</v>
      </c>
    </row>
    <row r="66" s="78" customFormat="1" ht="20.1" customHeight="1" spans="1:3">
      <c r="A66" s="86">
        <v>233</v>
      </c>
      <c r="B66" s="91" t="s">
        <v>1030</v>
      </c>
      <c r="C66" s="88">
        <f>C67</f>
        <v>63</v>
      </c>
    </row>
    <row r="67" s="78" customFormat="1" ht="20.1" customHeight="1" spans="1:3">
      <c r="A67" s="86">
        <v>23304</v>
      </c>
      <c r="B67" s="91" t="s">
        <v>1031</v>
      </c>
      <c r="C67" s="88">
        <f>SUM(C68:C70)</f>
        <v>63</v>
      </c>
    </row>
    <row r="68" s="78" customFormat="1" ht="20.1" customHeight="1" spans="1:3">
      <c r="A68" s="86">
        <v>2330411</v>
      </c>
      <c r="B68" s="86" t="s">
        <v>1032</v>
      </c>
      <c r="C68" s="88"/>
    </row>
    <row r="69" s="78" customFormat="1" ht="20.1" customHeight="1" spans="1:3">
      <c r="A69" s="86">
        <v>2330431</v>
      </c>
      <c r="B69" s="86" t="s">
        <v>1033</v>
      </c>
      <c r="C69" s="88"/>
    </row>
    <row r="70" s="78" customFormat="1" ht="20.1" customHeight="1" spans="1:3">
      <c r="A70" s="86">
        <v>2330499</v>
      </c>
      <c r="B70" s="86" t="s">
        <v>1034</v>
      </c>
      <c r="C70" s="88">
        <v>63</v>
      </c>
    </row>
    <row r="71" s="78" customFormat="1" ht="20.1" customHeight="1" spans="1:3">
      <c r="A71" s="86">
        <v>234</v>
      </c>
      <c r="B71" s="91" t="s">
        <v>1035</v>
      </c>
      <c r="C71" s="88">
        <f>C72+C76</f>
        <v>0</v>
      </c>
    </row>
    <row r="72" s="78" customFormat="1" ht="21" customHeight="1" spans="1:3">
      <c r="A72" s="86">
        <v>23401</v>
      </c>
      <c r="B72" s="91" t="s">
        <v>1036</v>
      </c>
      <c r="C72" s="88">
        <f>SUM(C73:C75)</f>
        <v>0</v>
      </c>
    </row>
    <row r="73" s="78" customFormat="1" ht="21" customHeight="1" spans="1:3">
      <c r="A73" s="86">
        <v>2340101</v>
      </c>
      <c r="B73" s="86" t="s">
        <v>1037</v>
      </c>
      <c r="C73" s="88"/>
    </row>
    <row r="74" s="78" customFormat="1" ht="21" customHeight="1" spans="1:3">
      <c r="A74" s="86">
        <v>2340102</v>
      </c>
      <c r="B74" s="86" t="s">
        <v>1038</v>
      </c>
      <c r="C74" s="88"/>
    </row>
    <row r="75" s="78" customFormat="1" ht="21" customHeight="1" spans="1:3">
      <c r="A75" s="86">
        <v>2340199</v>
      </c>
      <c r="B75" s="86" t="s">
        <v>1039</v>
      </c>
      <c r="C75" s="88"/>
    </row>
    <row r="76" s="78" customFormat="1" ht="21" customHeight="1" spans="1:3">
      <c r="A76" s="86">
        <v>23402</v>
      </c>
      <c r="B76" s="91" t="s">
        <v>1040</v>
      </c>
      <c r="C76" s="88">
        <f>C77</f>
        <v>0</v>
      </c>
    </row>
    <row r="77" s="78" customFormat="1" ht="21" customHeight="1" spans="1:3">
      <c r="A77" s="86">
        <v>2340299</v>
      </c>
      <c r="B77" s="86" t="s">
        <v>1041</v>
      </c>
      <c r="C77" s="88"/>
    </row>
    <row r="78" s="78" customFormat="1" ht="21" customHeight="1" spans="1:3">
      <c r="A78" s="86"/>
      <c r="B78" s="92" t="s">
        <v>1042</v>
      </c>
      <c r="C78" s="93">
        <f>C5+C9+C14+C40+C43+C46+C49+C59+C66+C71</f>
        <v>23395</v>
      </c>
    </row>
    <row r="79" s="78" customFormat="1" ht="21" customHeight="1" spans="1:3">
      <c r="A79" s="86"/>
      <c r="B79" s="92" t="s">
        <v>1043</v>
      </c>
      <c r="C79" s="93"/>
    </row>
    <row r="80" s="78" customFormat="1" ht="21" customHeight="1" spans="1:3">
      <c r="A80" s="86">
        <v>230</v>
      </c>
      <c r="B80" s="94" t="s">
        <v>1044</v>
      </c>
      <c r="C80" s="93">
        <f>C81+C82+C84+C86</f>
        <v>0</v>
      </c>
    </row>
    <row r="81" s="78" customFormat="1" ht="21" customHeight="1" spans="1:3">
      <c r="A81" s="86">
        <v>23004</v>
      </c>
      <c r="B81" s="91" t="s">
        <v>1045</v>
      </c>
      <c r="C81" s="88"/>
    </row>
    <row r="82" s="78" customFormat="1" ht="21" customHeight="1" spans="1:3">
      <c r="A82" s="86">
        <v>23008</v>
      </c>
      <c r="B82" s="91" t="s">
        <v>1046</v>
      </c>
      <c r="C82" s="88">
        <f>C83</f>
        <v>0</v>
      </c>
    </row>
    <row r="83" s="78" customFormat="1" ht="21" customHeight="1" spans="1:3">
      <c r="A83" s="86">
        <v>2300802</v>
      </c>
      <c r="B83" s="91" t="s">
        <v>1047</v>
      </c>
      <c r="C83" s="88"/>
    </row>
    <row r="84" s="78" customFormat="1" ht="21" customHeight="1" spans="1:3">
      <c r="A84" s="86">
        <v>23009</v>
      </c>
      <c r="B84" s="91" t="s">
        <v>1048</v>
      </c>
      <c r="C84" s="88">
        <f>C85</f>
        <v>0</v>
      </c>
    </row>
    <row r="85" s="78" customFormat="1" ht="21" customHeight="1" spans="1:3">
      <c r="A85" s="86">
        <v>2300902</v>
      </c>
      <c r="B85" s="91" t="s">
        <v>1049</v>
      </c>
      <c r="C85" s="88"/>
    </row>
    <row r="86" s="78" customFormat="1" ht="21" customHeight="1" spans="1:3">
      <c r="A86" s="86">
        <v>23011</v>
      </c>
      <c r="B86" s="91" t="s">
        <v>1050</v>
      </c>
      <c r="C86" s="88"/>
    </row>
    <row r="87" s="78" customFormat="1" ht="21" customHeight="1" spans="1:3">
      <c r="A87" s="86">
        <v>231</v>
      </c>
      <c r="B87" s="94" t="s">
        <v>1051</v>
      </c>
      <c r="C87" s="88">
        <f>C88+C90</f>
        <v>0</v>
      </c>
    </row>
    <row r="88" s="78" customFormat="1" ht="21" customHeight="1" spans="1:3">
      <c r="A88" s="86">
        <v>23104</v>
      </c>
      <c r="B88" s="91" t="s">
        <v>1052</v>
      </c>
      <c r="C88" s="88">
        <f>C89</f>
        <v>0</v>
      </c>
    </row>
    <row r="89" s="78" customFormat="1" ht="21" customHeight="1" spans="1:3">
      <c r="A89" s="86">
        <v>2310411</v>
      </c>
      <c r="B89" s="91" t="s">
        <v>1053</v>
      </c>
      <c r="C89" s="88"/>
    </row>
    <row r="90" s="78" customFormat="1" ht="21" customHeight="1" spans="1:3">
      <c r="A90" s="86">
        <v>23105</v>
      </c>
      <c r="B90" s="91" t="s">
        <v>1054</v>
      </c>
      <c r="C90" s="88"/>
    </row>
    <row r="91" s="78" customFormat="1" ht="21" customHeight="1" spans="1:3">
      <c r="A91" s="86"/>
      <c r="B91" s="92" t="s">
        <v>1055</v>
      </c>
      <c r="C91" s="93">
        <f>C78+C80+C87</f>
        <v>23395</v>
      </c>
    </row>
    <row r="92" s="78" customFormat="1" ht="13.8" spans="3:3">
      <c r="C92" s="77"/>
    </row>
    <row r="93" s="78" customFormat="1" ht="13.8" spans="3:3">
      <c r="C93" s="77"/>
    </row>
    <row r="94" s="78" customFormat="1" ht="13.8" spans="3:3">
      <c r="C94" s="77"/>
    </row>
    <row r="95" s="78" customFormat="1" ht="13.8" spans="3:3">
      <c r="C95" s="77"/>
    </row>
    <row r="96" s="78" customFormat="1" ht="13.8" spans="3:3">
      <c r="C96" s="77"/>
    </row>
    <row r="97" s="78" customFormat="1" ht="13.8" spans="3:3">
      <c r="C97" s="77"/>
    </row>
    <row r="98" s="78" customFormat="1" ht="13.8" spans="3:3">
      <c r="C98" s="77"/>
    </row>
    <row r="99" s="78" customFormat="1" ht="13.8" spans="3:3">
      <c r="C99" s="77"/>
    </row>
    <row r="100" s="78" customFormat="1" ht="13.8" spans="3:3">
      <c r="C100" s="77"/>
    </row>
    <row r="101" s="78" customFormat="1" ht="13.8" spans="3:3">
      <c r="C101" s="77"/>
    </row>
    <row r="102" s="78" customFormat="1" ht="13.8" spans="3:3">
      <c r="C102" s="77"/>
    </row>
    <row r="103" s="78" customFormat="1" ht="13.8" spans="3:3">
      <c r="C103" s="77"/>
    </row>
  </sheetData>
  <mergeCells count="2">
    <mergeCell ref="A2:C2"/>
    <mergeCell ref="A3:C3"/>
  </mergeCells>
  <printOptions horizontalCentered="1"/>
  <pageMargins left="0.984027777777778" right="0.984027777777778" top="1.0625" bottom="1.57430555555556" header="0.314583333333333" footer="0.511805555555556"/>
  <pageSetup paperSize="9" firstPageNumber="60" orientation="portrait"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599993896298105"/>
  </sheetPr>
  <dimension ref="A1:D17"/>
  <sheetViews>
    <sheetView workbookViewId="0">
      <selection activeCell="D29" sqref="D29"/>
    </sheetView>
  </sheetViews>
  <sheetFormatPr defaultColWidth="17.3796296296296" defaultRowHeight="14.4" outlineLevelCol="3"/>
  <cols>
    <col min="1" max="1" width="35.8796296296296" style="65" customWidth="1"/>
    <col min="2" max="2" width="17.3796296296296" style="65"/>
    <col min="3" max="3" width="35.8796296296296" style="65" customWidth="1"/>
    <col min="4" max="16384" width="17.3796296296296" style="65"/>
  </cols>
  <sheetData>
    <row r="1" ht="15.6" spans="1:1">
      <c r="A1" s="66"/>
    </row>
    <row r="2" ht="28.5" customHeight="1" spans="1:4">
      <c r="A2" s="67" t="s">
        <v>1056</v>
      </c>
      <c r="B2" s="67"/>
      <c r="C2" s="67"/>
      <c r="D2" s="67"/>
    </row>
    <row r="3" ht="21" customHeight="1" spans="1:4">
      <c r="A3" s="66"/>
      <c r="D3" s="68" t="s">
        <v>115</v>
      </c>
    </row>
    <row r="4" ht="27" customHeight="1" spans="1:4">
      <c r="A4" s="69" t="s">
        <v>1057</v>
      </c>
      <c r="B4" s="70"/>
      <c r="C4" s="69" t="s">
        <v>1058</v>
      </c>
      <c r="D4" s="70"/>
    </row>
    <row r="5" ht="27" customHeight="1" spans="1:4">
      <c r="A5" s="71" t="s">
        <v>1059</v>
      </c>
      <c r="B5" s="71" t="s">
        <v>5</v>
      </c>
      <c r="C5" s="71" t="s">
        <v>1059</v>
      </c>
      <c r="D5" s="71" t="s">
        <v>5</v>
      </c>
    </row>
    <row r="6" ht="19.5" customHeight="1" spans="1:4">
      <c r="A6" s="72" t="s">
        <v>874</v>
      </c>
      <c r="B6" s="73">
        <v>10695</v>
      </c>
      <c r="C6" s="72" t="s">
        <v>1060</v>
      </c>
      <c r="D6" s="73"/>
    </row>
    <row r="7" ht="19.5" customHeight="1" spans="1:4">
      <c r="A7" s="73" t="s">
        <v>1061</v>
      </c>
      <c r="B7" s="73">
        <v>5198</v>
      </c>
      <c r="C7" s="73" t="s">
        <v>1062</v>
      </c>
      <c r="D7" s="73"/>
    </row>
    <row r="8" ht="19.5" customHeight="1" spans="1:4">
      <c r="A8" s="73" t="s">
        <v>1063</v>
      </c>
      <c r="B8" s="74"/>
      <c r="C8" s="73" t="s">
        <v>1064</v>
      </c>
      <c r="D8" s="73"/>
    </row>
    <row r="9" ht="19.5" customHeight="1" spans="1:4">
      <c r="A9" s="73" t="s">
        <v>1065</v>
      </c>
      <c r="B9" s="75"/>
      <c r="C9" s="73" t="s">
        <v>1066</v>
      </c>
      <c r="D9" s="73"/>
    </row>
    <row r="10" ht="19.5" customHeight="1" spans="1:4">
      <c r="A10" s="73" t="s">
        <v>1067</v>
      </c>
      <c r="B10" s="75">
        <v>5497</v>
      </c>
      <c r="C10" s="73" t="s">
        <v>1068</v>
      </c>
      <c r="D10" s="73"/>
    </row>
    <row r="11" ht="19.5" customHeight="1" spans="1:4">
      <c r="A11" s="73" t="s">
        <v>1069</v>
      </c>
      <c r="B11" s="75"/>
      <c r="C11" s="73" t="s">
        <v>1070</v>
      </c>
      <c r="D11" s="73"/>
    </row>
    <row r="12" ht="19.5" customHeight="1" spans="1:4">
      <c r="A12" s="73" t="s">
        <v>1071</v>
      </c>
      <c r="B12" s="75"/>
      <c r="C12" s="76" t="s">
        <v>1072</v>
      </c>
      <c r="D12" s="73"/>
    </row>
    <row r="13" ht="19.5" customHeight="1" spans="1:4">
      <c r="A13" s="76" t="s">
        <v>1073</v>
      </c>
      <c r="B13" s="75"/>
      <c r="C13" s="76" t="s">
        <v>1074</v>
      </c>
      <c r="D13" s="73"/>
    </row>
    <row r="14" ht="19.5" customHeight="1" spans="1:4">
      <c r="A14" s="76" t="s">
        <v>1075</v>
      </c>
      <c r="B14" s="75"/>
      <c r="C14" s="76"/>
      <c r="D14" s="73"/>
    </row>
    <row r="15" ht="19.5" customHeight="1" spans="1:4">
      <c r="A15" s="76"/>
      <c r="B15" s="75"/>
      <c r="C15" s="76"/>
      <c r="D15" s="73"/>
    </row>
    <row r="16" ht="19.5" customHeight="1" spans="1:4">
      <c r="A16" s="76"/>
      <c r="B16" s="75"/>
      <c r="C16" s="76"/>
      <c r="D16" s="73"/>
    </row>
    <row r="17" ht="19.5" customHeight="1" spans="1:4">
      <c r="A17" s="76"/>
      <c r="B17" s="75"/>
      <c r="C17" s="76"/>
      <c r="D17" s="73"/>
    </row>
  </sheetData>
  <mergeCells count="3">
    <mergeCell ref="A2:D2"/>
    <mergeCell ref="A4:B4"/>
    <mergeCell ref="C4:D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11、一般公共预算收入</vt:lpstr>
      <vt:lpstr>12、一般公共预算支出</vt:lpstr>
      <vt:lpstr>13、一般公共预算支出明细表（按功能分类划分）</vt:lpstr>
      <vt:lpstr>14、一般公共预算基本支出表</vt:lpstr>
      <vt:lpstr>15、税收返还和转移支付表</vt:lpstr>
      <vt:lpstr>16、一般债务限额</vt:lpstr>
      <vt:lpstr>17、政府基金收入</vt:lpstr>
      <vt:lpstr>18、政府性基金支出</vt:lpstr>
      <vt:lpstr>19、政府性基金转移支付表</vt:lpstr>
      <vt:lpstr>20、专项债务余额</vt:lpstr>
      <vt:lpstr>21、社保基金收入</vt:lpstr>
      <vt:lpstr>22、社保基金支出</vt:lpstr>
      <vt:lpstr>23、国有资本经营预算收入</vt:lpstr>
      <vt:lpstr>24、国有资本经营预算支出</vt:lpstr>
      <vt:lpstr>25、专项转移支付分项目明细表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cp:lastPrinted>2021-01-04T08:27:00Z</cp:lastPrinted>
  <dcterms:modified xsi:type="dcterms:W3CDTF">2021-05-27T04:33:20Z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0B4A29F4CE644089AAA71EB691791EF3</vt:lpwstr>
  </property>
</Properties>
</file>