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3" activeTab="9"/>
  </bookViews>
  <sheets>
    <sheet name="1、一般公共预算收入" sheetId="1" r:id="rId1"/>
    <sheet name="2、随县2022年一般公共预算支出执行表" sheetId="2" r:id="rId2"/>
    <sheet name="3、一般债务余额表" sheetId="3" r:id="rId3"/>
    <sheet name="4、政府基金收入" sheetId="4" r:id="rId4"/>
    <sheet name="5、政府性基金支出" sheetId="5" r:id="rId5"/>
    <sheet name="6、专项债务余额表" sheetId="6" r:id="rId6"/>
    <sheet name="7、社保基金收入表" sheetId="7" r:id="rId7"/>
    <sheet name="8、社保基金支出表" sheetId="8" r:id="rId8"/>
    <sheet name="9、国有资本经营收入" sheetId="9" r:id="rId9"/>
    <sheet name="10、国有资本经营支出" sheetId="10" r:id="rId10"/>
  </sheets>
  <definedNames>
    <definedName name="_xlnm.Print_Area" localSheetId="3">'4、政府基金收入'!$A$1:$C$41</definedName>
    <definedName name="_xlnm.Print_Area" localSheetId="4">'5、政府性基金支出'!$A$1:$C$75</definedName>
    <definedName name="_xlnm.Print_Area" localSheetId="6">'7、社保基金收入表'!$A$1:$C$38</definedName>
    <definedName name="_xlnm.Print_Titles" localSheetId="4">'5、政府性基金支出'!$4:$4</definedName>
    <definedName name="_xlnm.Print_Titles" localSheetId="6">'7、社保基金收入表'!$4:$4</definedName>
    <definedName name="_xlnm.Print_Titles" localSheetId="3">'4、政府基金收入'!$4:$4</definedName>
    <definedName name="_xlnm.Print_Titles" localSheetId="1">'2、随县2022年一般公共预算支出执行表'!$4:$4</definedName>
  </definedNames>
  <calcPr fullCalcOnLoad="1" fullPrecision="0"/>
</workbook>
</file>

<file path=xl/sharedStrings.xml><?xml version="1.0" encoding="utf-8"?>
<sst xmlns="http://schemas.openxmlformats.org/spreadsheetml/2006/main" count="814" uniqueCount="673">
  <si>
    <t>附表1</t>
  </si>
  <si>
    <t>随县2022年地方一般公共预算收入表</t>
  </si>
  <si>
    <t>单位：万元</t>
  </si>
  <si>
    <t>科目编码</t>
  </si>
  <si>
    <t>科目名称</t>
  </si>
  <si>
    <t>金额</t>
  </si>
  <si>
    <t>地方一般预算收入合计</t>
  </si>
  <si>
    <t xml:space="preserve"> 税收收入</t>
  </si>
  <si>
    <t xml:space="preserve">   国内增值税（含改征增值税）</t>
  </si>
  <si>
    <t xml:space="preserve">   营业税</t>
  </si>
  <si>
    <t xml:space="preserve">   企业所得税</t>
  </si>
  <si>
    <t xml:space="preserve">   个人所得税</t>
  </si>
  <si>
    <t xml:space="preserve">   资源税</t>
  </si>
  <si>
    <t xml:space="preserve">   城市维护建设税</t>
  </si>
  <si>
    <t xml:space="preserve">   房产税</t>
  </si>
  <si>
    <t xml:space="preserve">   印花税</t>
  </si>
  <si>
    <t xml:space="preserve">   城镇土地使用税</t>
  </si>
  <si>
    <t xml:space="preserve">   土地增值税</t>
  </si>
  <si>
    <t xml:space="preserve">   车船税</t>
  </si>
  <si>
    <t xml:space="preserve">   耕地占用税</t>
  </si>
  <si>
    <t xml:space="preserve">   契税</t>
  </si>
  <si>
    <t xml:space="preserve">   环境保护税</t>
  </si>
  <si>
    <t xml:space="preserve">   其他税收收入</t>
  </si>
  <si>
    <t xml:space="preserve"> 非税收入</t>
  </si>
  <si>
    <t xml:space="preserve">   专项收入</t>
  </si>
  <si>
    <t xml:space="preserve">   行政事业性收费收入</t>
  </si>
  <si>
    <t xml:space="preserve">   罚没收入</t>
  </si>
  <si>
    <t xml:space="preserve">   国有资本经营收入</t>
  </si>
  <si>
    <t xml:space="preserve">   国有资源（资产）有偿使用收入</t>
  </si>
  <si>
    <t xml:space="preserve">   捐赠收入</t>
  </si>
  <si>
    <t xml:space="preserve">   政府住房基金收入</t>
  </si>
  <si>
    <t xml:space="preserve">   其他收入</t>
  </si>
  <si>
    <t>附表2</t>
  </si>
  <si>
    <t>随县2022年一般公共预算支出执行表</t>
  </si>
  <si>
    <t>单位:万元</t>
  </si>
  <si>
    <t>一般公共预算支出合计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</si>
  <si>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</si>
  <si>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</si>
  <si>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</si>
  <si>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</si>
  <si>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</si>
  <si>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人大立法</t>
  </si>
  <si>
    <t xml:space="preserve">      人大监督</t>
  </si>
  <si>
    <t xml:space="preserve">      代表工作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</si>
  <si>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</si>
  <si>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</si>
  <si>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</si>
  <si>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</si>
  <si>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其他政协事务支出</t>
  </si>
  <si>
    <t xml:space="preserve">    政府办公厅(室)及相关机构事务</t>
  </si>
  <si>
    <t xml:space="preserve">      专项业务及机关事务管理</t>
  </si>
  <si>
    <t xml:space="preserve">      信访事务</t>
  </si>
  <si>
    <t xml:space="preserve">      事业运行</t>
  </si>
  <si>
    <t xml:space="preserve">      其他政府办公厅(室)及相关机构事务支出</t>
  </si>
  <si>
    <t xml:space="preserve">    发展与改革事务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</si>
  <si>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</si>
  <si>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</si>
  <si>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</si>
  <si>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</si>
  <si>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</si>
  <si>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</si>
  <si>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</si>
  <si>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</si>
  <si>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</si>
  <si>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</si>
  <si>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</si>
  <si>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</si>
  <si>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</si>
  <si>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</si>
  <si>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</si>
  <si>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</si>
  <si>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</si>
  <si>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纪检监察事务</t>
  </si>
  <si>
    <t xml:space="preserve">      巡视工作</t>
  </si>
  <si>
    <t xml:space="preserve">      其他纪检监察事务支出</t>
  </si>
  <si>
    <t xml:space="preserve">    商贸事务</t>
  </si>
  <si>
    <t xml:space="preserve">      招商引资</t>
  </si>
  <si>
    <t xml:space="preserve">      其他商贸事务支出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</si>
  <si>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</si>
  <si>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</si>
  <si>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</si>
  <si>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</si>
  <si>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</si>
  <si>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</si>
  <si>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</si>
  <si>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</si>
  <si>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</si>
  <si>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</si>
  <si>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</si>
  <si>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</si>
  <si>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</si>
  <si>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</si>
  <si>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</si>
  <si>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</si>
  <si>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</si>
  <si>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</si>
  <si>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</si>
  <si>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</si>
  <si>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</si>
  <si>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</si>
  <si>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</si>
  <si>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</si>
  <si>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</si>
  <si>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</si>
  <si>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</si>
  <si>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其他网信事务支出</t>
  </si>
  <si>
    <t xml:space="preserve">    市场监督管理事务</t>
  </si>
  <si>
    <t xml:space="preserve">      药品事务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</si>
  <si>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</si>
  <si>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</si>
  <si>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</si>
  <si>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</si>
  <si>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其他一般公共服务支出</t>
  </si>
  <si>
    <t xml:space="preserve">  国防支出</t>
  </si>
  <si>
    <t xml:space="preserve">    国防动员</t>
  </si>
  <si>
    <t xml:space="preserve">      兵役征集</t>
  </si>
  <si>
    <t xml:space="preserve">      人民防空</t>
  </si>
  <si>
    <t xml:space="preserve">      民兵</t>
  </si>
  <si>
    <t xml:space="preserve">  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</si>
  <si>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</si>
  <si>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</si>
  <si>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</si>
  <si>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</si>
  <si>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</si>
  <si>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其他公安支出</t>
  </si>
  <si>
    <t xml:space="preserve">    国家安全</t>
  </si>
  <si>
    <t xml:space="preserve">    检察</t>
  </si>
  <si>
    <t xml:space="preserve">      其他检察支出</t>
  </si>
  <si>
    <t xml:space="preserve">    法院</t>
  </si>
  <si>
    <t xml:space="preserve">    司法</t>
  </si>
  <si>
    <t xml:space="preserve">      基层司法业务</t>
  </si>
  <si>
    <t xml:space="preserve">      律师管理</t>
  </si>
  <si>
    <t xml:space="preserve">      公共法律服务</t>
  </si>
  <si>
    <t xml:space="preserve">      社区矫正</t>
  </si>
  <si>
    <t xml:space="preserve">      法治建设</t>
  </si>
  <si>
    <t xml:space="preserve">      其他司法支出</t>
  </si>
  <si>
    <t xml:space="preserve">    其他公共安全支出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</si>
  <si>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</si>
  <si>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</si>
  <si>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</si>
  <si>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</si>
  <si>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</si>
  <si>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</si>
  <si>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</si>
  <si>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</si>
  <si>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</si>
  <si>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</si>
  <si>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</si>
  <si>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中等职业教育</t>
  </si>
  <si>
    <t xml:space="preserve">    广播电视教育</t>
  </si>
  <si>
    <t xml:space="preserve">      其他广播电视教育支出</t>
  </si>
  <si>
    <t xml:space="preserve">    特殊教育</t>
  </si>
  <si>
    <t xml:space="preserve">      特殊学校教育</t>
  </si>
  <si>
    <t xml:space="preserve">    进修及培训</t>
  </si>
  <si>
    <t xml:space="preserve">      干部教育</t>
  </si>
  <si>
    <t xml:space="preserve">      培训支出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</si>
  <si>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</si>
  <si>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</si>
  <si>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</si>
  <si>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</si>
  <si>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</si>
  <si>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技术研究与开发</t>
  </si>
  <si>
    <t xml:space="preserve">      其他技术研究与开发支出</t>
  </si>
  <si>
    <t xml:space="preserve">    科学技术普及</t>
  </si>
  <si>
    <t xml:space="preserve">      科普活动</t>
  </si>
  <si>
    <t xml:space="preserve">      其他科学技术普及支出</t>
  </si>
  <si>
    <t xml:space="preserve">    其他科学技术支出</t>
  </si>
  <si>
    <t xml:space="preserve">      科技奖励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</si>
  <si>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</si>
  <si>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</si>
  <si>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</si>
  <si>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</si>
  <si>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</si>
  <si>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</si>
  <si>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</si>
  <si>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</si>
  <si>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</si>
  <si>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</si>
  <si>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</si>
  <si>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</si>
  <si>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</si>
  <si>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</si>
  <si>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</si>
  <si>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</si>
  <si>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体育</t>
  </si>
  <si>
    <t xml:space="preserve">      其他体育支出</t>
  </si>
  <si>
    <t xml:space="preserve">    新闻出版电影</t>
  </si>
  <si>
    <t xml:space="preserve">      新闻通讯</t>
  </si>
  <si>
    <t xml:space="preserve">      其他新闻出版电影支出</t>
  </si>
  <si>
    <t xml:space="preserve">    广播电视</t>
  </si>
  <si>
    <t xml:space="preserve">      广播电视事务</t>
  </si>
  <si>
    <t xml:space="preserve">      其他广播电视支出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</si>
  <si>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</si>
  <si>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</si>
  <si>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</si>
  <si>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</si>
  <si>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</si>
  <si>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</si>
  <si>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</si>
  <si>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</si>
  <si>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</si>
  <si>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</si>
  <si>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</si>
  <si>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</si>
  <si>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</si>
  <si>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</si>
  <si>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行政事业单位养老支出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</si>
  <si>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</si>
  <si>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</si>
  <si>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</si>
  <si>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其他行政事业单位养老支出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</si>
  <si>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</si>
  <si>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</si>
  <si>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</si>
  <si>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</si>
  <si>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</si>
  <si>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</si>
  <si>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</si>
  <si>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促进创业补贴</t>
  </si>
  <si>
    <t xml:space="preserve">      其他就业补助支出</t>
  </si>
  <si>
    <t xml:space="preserve">    抚恤</t>
  </si>
  <si>
    <t xml:space="preserve">      义务兵优待</t>
  </si>
  <si>
    <t xml:space="preserve">      其他优抚支出</t>
  </si>
  <si>
    <t xml:space="preserve">    退役安置</t>
  </si>
  <si>
    <t xml:space="preserve">      退役士兵安置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</si>
  <si>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</si>
  <si>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</si>
  <si>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</si>
  <si>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</si>
  <si>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老年福利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</si>
  <si>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</si>
  <si>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</si>
  <si>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</si>
  <si>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</si>
  <si>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</si>
  <si>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</si>
  <si>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</si>
  <si>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</si>
  <si>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</si>
  <si>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</si>
  <si>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</si>
  <si>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</si>
  <si>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</si>
  <si>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</si>
  <si>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</si>
  <si>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</si>
  <si>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</si>
  <si>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</si>
  <si>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</si>
  <si>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</si>
  <si>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财政对基本养老保险基金的补助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</si>
  <si>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</si>
  <si>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</si>
  <si>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</si>
  <si>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其他财政对社会保险基金的补助</t>
  </si>
  <si>
    <t xml:space="preserve">    退役军人管理事务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</si>
  <si>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</si>
  <si>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</si>
  <si>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</si>
  <si>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</si>
  <si>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</si>
  <si>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</si>
  <si>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</si>
  <si>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</si>
  <si>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</si>
  <si>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</si>
  <si>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</si>
  <si>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妇幼保健医院</t>
  </si>
  <si>
    <t xml:space="preserve">      其他公立医院支出</t>
  </si>
  <si>
    <t xml:space="preserve">    基层医疗卫生机构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</si>
  <si>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</si>
  <si>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</si>
  <si>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</si>
  <si>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</si>
  <si>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</si>
  <si>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精神卫生机构</t>
  </si>
  <si>
    <t xml:space="preserve">      应急救治机构</t>
  </si>
  <si>
    <t xml:space="preserve">      基本公共卫生服务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</si>
  <si>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</si>
  <si>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</si>
  <si>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</si>
  <si>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</si>
  <si>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</si>
  <si>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</si>
  <si>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</si>
  <si>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</si>
  <si>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</si>
  <si>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</si>
  <si>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财政对基本医疗保险基金的补助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</si>
  <si>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</si>
  <si>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</si>
  <si>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</si>
  <si>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</si>
  <si>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</si>
  <si>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</si>
  <si>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</si>
  <si>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</si>
  <si>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</si>
  <si>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</si>
  <si>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</si>
  <si>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节能环保支出</t>
  </si>
  <si>
    <t xml:space="preserve">    环境保护管理事务</t>
  </si>
  <si>
    <t xml:space="preserve">      其他环境保护管理事务支出</t>
  </si>
  <si>
    <t xml:space="preserve">    污染防治</t>
  </si>
  <si>
    <t xml:space="preserve">      水体</t>
  </si>
  <si>
    <t xml:space="preserve">    自然生态保护</t>
  </si>
  <si>
    <t xml:space="preserve">      生态保护</t>
  </si>
  <si>
    <t xml:space="preserve">      自然保护地</t>
  </si>
  <si>
    <t xml:space="preserve">  城乡社区支出</t>
  </si>
  <si>
    <t xml:space="preserve">    城乡社区管理事务</t>
  </si>
  <si>
    <t xml:space="preserve">      城管执法</t>
  </si>
  <si>
    <t xml:space="preserve">      工程建设管理</t>
  </si>
  <si>
    <t xml:space="preserve">      住宅建设与房地产市场监管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</si>
  <si>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</si>
  <si>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</si>
  <si>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</si>
  <si>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</si>
  <si>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</si>
  <si>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</si>
  <si>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</si>
  <si>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</si>
  <si>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其他城乡社区支出</t>
  </si>
  <si>
    <t xml:space="preserve">      其他城乡社区支出</t>
  </si>
  <si>
    <t xml:space="preserve">  农林水支出</t>
  </si>
  <si>
    <t xml:space="preserve">    农业农村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</si>
  <si>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</si>
  <si>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</si>
  <si>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</si>
  <si>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</si>
  <si>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</si>
  <si>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</si>
  <si>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防灾救灾</t>
  </si>
  <si>
    <t xml:space="preserve">      农业生产发展</t>
  </si>
  <si>
    <t xml:space="preserve">      农村合作经济</t>
  </si>
  <si>
    <t xml:space="preserve">      农业资源保护修复与利用</t>
  </si>
  <si>
    <t xml:space="preserve">      渔业发展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</si>
  <si>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</si>
  <si>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</si>
  <si>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</si>
  <si>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</si>
  <si>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</si>
  <si>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</si>
  <si>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</si>
  <si>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</si>
  <si>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</si>
  <si>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动植物保护</t>
  </si>
  <si>
    <t xml:space="preserve">      湿地保护</t>
  </si>
  <si>
    <t xml:space="preserve">      产业化管理</t>
  </si>
  <si>
    <t xml:space="preserve">      贷款贴息</t>
  </si>
  <si>
    <t xml:space="preserve">      林业草原防灾减灾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</si>
  <si>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</si>
  <si>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</si>
  <si>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</si>
  <si>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</si>
  <si>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</si>
  <si>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</si>
  <si>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</si>
  <si>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</si>
  <si>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防汛</t>
  </si>
  <si>
    <t xml:space="preserve">      抗旱</t>
  </si>
  <si>
    <t xml:space="preserve">      农村水利</t>
  </si>
  <si>
    <t xml:space="preserve">      江河湖库水系综合整治</t>
  </si>
  <si>
    <t xml:space="preserve">      大中型水库移民后期扶持专项支出</t>
  </si>
  <si>
    <t xml:space="preserve">      信息管理</t>
  </si>
  <si>
    <t xml:space="preserve">      农村人畜饮水</t>
  </si>
  <si>
    <t xml:space="preserve">      其他水利支出</t>
  </si>
  <si>
    <t xml:space="preserve">    巩固脱贫衔接乡村振兴</t>
  </si>
  <si>
    <t xml:space="preserve">      农村基础设施建设</t>
  </si>
  <si>
    <t xml:space="preserve">      生产发展</t>
  </si>
  <si>
    <t xml:space="preserve">      贷款奖补和贴息</t>
  </si>
  <si>
    <t xml:space="preserve">      其他巩固脱贫衔接乡村振兴支出</t>
  </si>
  <si>
    <t xml:space="preserve">    农村综合改革</t>
  </si>
  <si>
    <t xml:space="preserve">      对村级公益事业建设的补助</t>
  </si>
  <si>
    <t xml:space="preserve">      对村民委员会和村党支部的补助</t>
  </si>
  <si>
    <t xml:space="preserve">      对村集体经济组织的补助</t>
  </si>
  <si>
    <t xml:space="preserve">      其他农村综合改革支出</t>
  </si>
  <si>
    <t xml:space="preserve">    普惠金融发展支出</t>
  </si>
  <si>
    <t xml:space="preserve">      农业保险保费补贴</t>
  </si>
  <si>
    <t xml:space="preserve">      创业担保贷款贴息及奖补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</si>
  <si>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</si>
  <si>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</si>
  <si>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</si>
  <si>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</si>
  <si>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</si>
  <si>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</si>
  <si>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</si>
  <si>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公路和运输安全</t>
  </si>
  <si>
    <t xml:space="preserve">      公路运输管理</t>
  </si>
  <si>
    <t xml:space="preserve">      水路运输管理支出</t>
  </si>
  <si>
    <t xml:space="preserve">      其他公路水路运输支出</t>
  </si>
  <si>
    <t xml:space="preserve">    车辆购置税支出</t>
  </si>
  <si>
    <t xml:space="preserve">      车辆购置税用于公路等基础设施建设支出</t>
  </si>
  <si>
    <t xml:space="preserve">  资源勘探工业信息等支出</t>
  </si>
  <si>
    <t xml:space="preserve">    资源勘探开发</t>
  </si>
  <si>
    <t xml:space="preserve">      其他资源勘探业支出</t>
  </si>
  <si>
    <t xml:space="preserve">    制造业</t>
  </si>
  <si>
    <t xml:space="preserve">      其他制造业支出</t>
  </si>
  <si>
    <t xml:space="preserve">    工业和信息产业监管</t>
  </si>
  <si>
    <t xml:space="preserve">      其他工业和信息产业监管支出</t>
  </si>
  <si>
    <t xml:space="preserve">    支持中小企业发展和管理支出</t>
  </si>
  <si>
    <t xml:space="preserve">      中小企业发展专项</t>
  </si>
  <si>
    <t xml:space="preserve">      其他支持中小企业发展和管理支出</t>
  </si>
  <si>
    <t xml:space="preserve">  商业服务业等支出</t>
  </si>
  <si>
    <t xml:space="preserve">    商业流通事务</t>
  </si>
  <si>
    <t xml:space="preserve">      其他商业流通事务支出</t>
  </si>
  <si>
    <t xml:space="preserve">    涉外发展服务支出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</si>
  <si>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</si>
  <si>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</si>
  <si>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</si>
  <si>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</si>
  <si>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金融支出</t>
  </si>
  <si>
    <t xml:space="preserve">    金融发展支出</t>
  </si>
  <si>
    <t xml:space="preserve">      其他金融发展支出</t>
  </si>
  <si>
    <t xml:space="preserve">  援助其他地区支出</t>
  </si>
  <si>
    <t xml:space="preserve">    一般公共服务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</si>
  <si>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</si>
  <si>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</si>
  <si>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</si>
  <si>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</si>
  <si>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自然资源调查与确权登记</t>
  </si>
  <si>
    <t xml:space="preserve">      地质矿产资源与环境调查</t>
  </si>
  <si>
    <t xml:space="preserve">      地质勘查与矿产资源管理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</si>
  <si>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</si>
  <si>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</si>
  <si>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</si>
  <si>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其他气象事务支出</t>
  </si>
  <si>
    <t xml:space="preserve">  住房保障支出</t>
  </si>
  <si>
    <t xml:space="preserve">    保障性安居工程支出</t>
  </si>
  <si>
    <t xml:space="preserve">      棚户区改造</t>
  </si>
  <si>
    <t xml:space="preserve">      农村危房改造</t>
  </si>
  <si>
    <t xml:space="preserve">      公共租赁住房</t>
  </si>
  <si>
    <t xml:space="preserve">      保障性住房租金补贴</t>
  </si>
  <si>
    <t xml:space="preserve">    住房改革支出</t>
  </si>
  <si>
    <t xml:space="preserve">      住房公积金</t>
  </si>
  <si>
    <t xml:space="preserve">    城乡社区住宅</t>
  </si>
  <si>
    <t xml:space="preserve">      其他城乡社区住宅支出</t>
  </si>
  <si>
    <t xml:space="preserve">  粮油物资储备支出</t>
  </si>
  <si>
    <t xml:space="preserve">    粮油物资事务</t>
  </si>
  <si>
    <t xml:space="preserve">      其他粮油物资事务支出</t>
  </si>
  <si>
    <t xml:space="preserve">    粮油储备</t>
  </si>
  <si>
    <t xml:space="preserve">      储备粮(油)库建设</t>
  </si>
  <si>
    <t xml:space="preserve">  灾害防治及应急管理支出</t>
  </si>
  <si>
    <t xml:space="preserve">    应急管理事务</t>
  </si>
  <si>
    <t xml:space="preserve">      安全监管</t>
  </si>
  <si>
    <t xml:space="preserve">      应急救援</t>
  </si>
  <si>
    <t xml:space="preserve">      应急管理</t>
  </si>
  <si>
    <t xml:space="preserve">      其他应急管理支出</t>
  </si>
  <si>
    <t xml:space="preserve">    消防救援事务</t>
  </si>
  <si>
    <t xml:space="preserve">      消防应急救援</t>
  </si>
  <si>
    <t xml:space="preserve">      其他消防救援事务支出</t>
  </si>
  <si>
    <t xml:space="preserve">    自然灾害防治</t>
  </si>
  <si>
    <t xml:space="preserve">      地质灾害防治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</si>
  <si>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</si>
  <si>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</si>
  <si>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</si>
  <si>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其他灾害防治及应急管理支出</t>
  </si>
  <si>
    <t xml:space="preserve">      其他灾害防治及应急管理支出</t>
  </si>
  <si>
    <t xml:space="preserve">  其他支出</t>
  </si>
  <si>
    <t xml:space="preserve">    其他支出</t>
  </si>
  <si>
    <t xml:space="preserve">      其他支出</t>
  </si>
  <si>
    <t xml:space="preserve">  债务付息支出</t>
  </si>
  <si>
    <t xml:space="preserve">    地方政府一般债务付息支出</t>
  </si>
  <si>
    <t xml:space="preserve">      地方政府一般债券付息支出</t>
  </si>
  <si>
    <t xml:space="preserve">  债务发行费用支出</t>
  </si>
  <si>
    <t xml:space="preserve">    地方政府一般债务发行费用支出</t>
  </si>
  <si>
    <t>附表3</t>
  </si>
  <si>
    <t>随县2022年地方政府一般债务情况表</t>
  </si>
  <si>
    <t>地区</t>
  </si>
  <si>
    <t>一般债务</t>
  </si>
  <si>
    <t>余额</t>
  </si>
  <si>
    <t>限额</t>
  </si>
  <si>
    <t>随县</t>
  </si>
  <si>
    <t>附表4</t>
  </si>
  <si>
    <t>随县2022年政府性基金预算收入执行表</t>
  </si>
  <si>
    <t>科目</t>
  </si>
  <si>
    <t>项目</t>
  </si>
  <si>
    <t>一、农业土地开发资金收入</t>
  </si>
  <si>
    <t>二、国有土地使用权出让收入</t>
  </si>
  <si>
    <t xml:space="preserve">      土地出让价款收入</t>
  </si>
  <si>
    <t xml:space="preserve">        补缴的土地价款</t>
  </si>
  <si>
    <t xml:space="preserve">        缴纳新增建设用地土地有偿使用费</t>
  </si>
  <si>
    <t xml:space="preserve">        其他土地出让收入</t>
  </si>
  <si>
    <t>三、彩票发行机构和彩票销售机构的业务费用</t>
  </si>
  <si>
    <t xml:space="preserve">        福利彩票销售机构的业务费用</t>
  </si>
  <si>
    <t>　　 体育彩票销售机构的业务费用</t>
  </si>
  <si>
    <t>四、城市基础设施配套费收入</t>
  </si>
  <si>
    <t>五、污水处理费收入</t>
  </si>
  <si>
    <t>六、其他政府性基金收入</t>
  </si>
  <si>
    <t>七、其他政府性基金专项债务对应项目专项收入</t>
  </si>
  <si>
    <t>　</t>
  </si>
  <si>
    <t>收入合计</t>
  </si>
  <si>
    <t>转移性收入</t>
  </si>
  <si>
    <t xml:space="preserve">    一、政府性基金转移收入</t>
  </si>
  <si>
    <t xml:space="preserve">        　政府性基金补助收入</t>
  </si>
  <si>
    <t>大中型水库移民后期扶持基金补助</t>
  </si>
  <si>
    <t>大中型水库移民培训资金</t>
  </si>
  <si>
    <t>小型水库移民扶助资金</t>
  </si>
  <si>
    <t>车辆通行费安排的补助</t>
  </si>
  <si>
    <t>基础设施建设和经济发展补助</t>
  </si>
  <si>
    <t>旅游发展基金</t>
  </si>
  <si>
    <t>彩票公益金补助</t>
  </si>
  <si>
    <t xml:space="preserve">        　政府性基金上解收入</t>
  </si>
  <si>
    <t xml:space="preserve">      抗疫特别国债转移收入</t>
  </si>
  <si>
    <t xml:space="preserve">      文化旅游体育与传媒</t>
  </si>
  <si>
    <t xml:space="preserve">   二、 债务转贷收入</t>
  </si>
  <si>
    <t xml:space="preserve">          地方政府专项债务转贷收入</t>
  </si>
  <si>
    <t>土地储备专项债券转贷收入</t>
  </si>
  <si>
    <t>棚户区改造专项债券转贷收入</t>
  </si>
  <si>
    <t>其他地方自行试点项目收益专项债券转贷收入</t>
  </si>
  <si>
    <t xml:space="preserve">   三、 上年结余收入</t>
  </si>
  <si>
    <t xml:space="preserve">            政府性基金预算上年结余收入</t>
  </si>
  <si>
    <t xml:space="preserve">   四、 调入资金</t>
  </si>
  <si>
    <t>收入总计</t>
  </si>
  <si>
    <t>附表5</t>
  </si>
  <si>
    <t>随县2022年政府性基金预算支出执行表</t>
  </si>
  <si>
    <t>预算数</t>
  </si>
  <si>
    <t>一、文化旅游体育与传媒支出</t>
  </si>
  <si>
    <t xml:space="preserve">    旅游发展基金支出</t>
  </si>
  <si>
    <t xml:space="preserve"> 旅游事业补助</t>
  </si>
  <si>
    <t xml:space="preserve"> 其他旅游发展基金支出</t>
  </si>
  <si>
    <t>二、社会保障和就业支出</t>
  </si>
  <si>
    <t xml:space="preserve">    大中型水库移民后期扶持基金支出</t>
  </si>
  <si>
    <t xml:space="preserve"> 移民补助</t>
  </si>
  <si>
    <t xml:space="preserve"> 基础设施建设和经济发展</t>
  </si>
  <si>
    <t xml:space="preserve"> 其他大中型水库移民后期扶持资金支出</t>
  </si>
  <si>
    <t xml:space="preserve">    小型水库移民扶助基金安排的支出</t>
  </si>
  <si>
    <t xml:space="preserve"> 其他小型水库移民后期扶持资金支出</t>
  </si>
  <si>
    <t>三、城乡社区支出</t>
  </si>
  <si>
    <t xml:space="preserve">    国有土地使用权出让收入及对应专项债务收入安排的支出</t>
  </si>
  <si>
    <t xml:space="preserve"> 征地和拆迁补偿支出</t>
  </si>
  <si>
    <t xml:space="preserve"> 土地开发支出</t>
  </si>
  <si>
    <t xml:space="preserve"> 城市建设支出</t>
  </si>
  <si>
    <t xml:space="preserve"> 农村基础设施建设支出</t>
  </si>
  <si>
    <t xml:space="preserve"> 补助被征地农民支出</t>
  </si>
  <si>
    <t xml:space="preserve"> 土地出让业务支出</t>
  </si>
  <si>
    <t xml:space="preserve"> 廉租住房支出</t>
  </si>
  <si>
    <t xml:space="preserve"> 棚户区改造支出</t>
  </si>
  <si>
    <t xml:space="preserve"> 公共租赁住房支出</t>
  </si>
  <si>
    <t xml:space="preserve"> 其他国有土地使用权出让收入安排的支出</t>
  </si>
  <si>
    <r>
      <rPr>
        <sz val="11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rFont val="宋体"/>
        <family val="0"/>
      </rPr>
      <t>农业土地开发资金安排的支出</t>
    </r>
  </si>
  <si>
    <r>
      <rPr>
        <sz val="11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rFont val="宋体"/>
        <family val="0"/>
      </rPr>
      <t>城市基础设施配套费安排的支出</t>
    </r>
  </si>
  <si>
    <t xml:space="preserve"> 城市公共设施</t>
  </si>
  <si>
    <t xml:space="preserve"> 城市环境卫生</t>
  </si>
  <si>
    <t xml:space="preserve"> 城市防洪</t>
  </si>
  <si>
    <t xml:space="preserve"> 其他城市基础设施配套费安排的支出</t>
  </si>
  <si>
    <t xml:space="preserve">    棚户区改造专项债券收入安排的支出</t>
  </si>
  <si>
    <t xml:space="preserve"> 其他棚户区改造专项债券收入安排的支出</t>
  </si>
  <si>
    <t xml:space="preserve">    污水处理费及对应专项债务收入安排的支出</t>
  </si>
  <si>
    <t xml:space="preserve"> 污水处理设施建设和运营</t>
  </si>
  <si>
    <t xml:space="preserve"> 其他污水处理费安排的支出</t>
  </si>
  <si>
    <t xml:space="preserve">    土地储备专项债券收入安排的支出</t>
  </si>
  <si>
    <t xml:space="preserve"> 其他土地储备专项债券收入安排的支出</t>
  </si>
  <si>
    <t>四、交通运输支出</t>
  </si>
  <si>
    <t xml:space="preserve">    车辆通行费安排的支出</t>
  </si>
  <si>
    <t xml:space="preserve"> 其他车辆通行费安排的支出</t>
  </si>
  <si>
    <t>五、资源勘探信息等支出</t>
  </si>
  <si>
    <t xml:space="preserve">    农网还贷资金支出</t>
  </si>
  <si>
    <t xml:space="preserve"> 地方农网还贷资金支出</t>
  </si>
  <si>
    <t>六、其他支出</t>
  </si>
  <si>
    <t xml:space="preserve">    其他政府性基金及对应专项债务收入安排的支出</t>
  </si>
  <si>
    <t xml:space="preserve"> 其他地方自行试点项目收益专项债券收入安排的支出</t>
  </si>
  <si>
    <t xml:space="preserve">    彩票公益金安排的支出</t>
  </si>
  <si>
    <t xml:space="preserve"> 用于社会福利的彩票公益金支出</t>
  </si>
  <si>
    <t xml:space="preserve"> 用于体育事业的彩票公益金支出</t>
  </si>
  <si>
    <t xml:space="preserve"> 用于教育事业的彩票公益金支出</t>
  </si>
  <si>
    <t xml:space="preserve"> 用于红十字事业的彩票公益金支出</t>
  </si>
  <si>
    <t xml:space="preserve"> 用于残疾人事业的彩票公益金支出</t>
  </si>
  <si>
    <t xml:space="preserve"> 用于城乡医疗求助的的彩票公益金支出</t>
  </si>
  <si>
    <t>七、债务付息支出</t>
  </si>
  <si>
    <r>
      <rPr>
        <sz val="11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rFont val="宋体"/>
        <family val="0"/>
      </rPr>
      <t xml:space="preserve"> 地方政府专项债务付息支出</t>
    </r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</si>
  <si>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rFont val="宋体"/>
        <family val="0"/>
      </rPr>
      <t xml:space="preserve">   其他地方自行试点项目收益专项债券付息支出</t>
    </r>
  </si>
  <si>
    <t>八、债务发行费用支出</t>
  </si>
  <si>
    <r>
      <rPr>
        <sz val="11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 </t>
    </r>
    <r>
      <rPr>
        <sz val="11"/>
        <rFont val="宋体"/>
        <family val="0"/>
      </rPr>
      <t>地方政府专项债务发行费用支出</t>
    </r>
  </si>
  <si>
    <t xml:space="preserve"> 国有土地使用权出让金债务发行费用支出</t>
  </si>
  <si>
    <t xml:space="preserve"> 土地储备专项债券发行费用支出</t>
  </si>
  <si>
    <t xml:space="preserve"> 其他地方自行试点项目收益专项债券发行费用支出</t>
  </si>
  <si>
    <t>九、抗疫特别国债安排的支出</t>
  </si>
  <si>
    <t>支出合计</t>
  </si>
  <si>
    <t>转移性支出</t>
  </si>
  <si>
    <t xml:space="preserve">    年终结余</t>
  </si>
  <si>
    <t xml:space="preserve">      政府性基金年终结余</t>
  </si>
  <si>
    <t>债务还本支出</t>
  </si>
  <si>
    <t xml:space="preserve">    地方政府专项债务还本支出</t>
  </si>
  <si>
    <t xml:space="preserve">      其他地方自行试点项目收益专项债券还本支出</t>
  </si>
  <si>
    <t>支出总计</t>
  </si>
  <si>
    <t>附表6</t>
  </si>
  <si>
    <t>随县2022年专项政府债务情况表</t>
  </si>
  <si>
    <t xml:space="preserve"> 单位：万元</t>
  </si>
  <si>
    <t>专项债务</t>
  </si>
  <si>
    <t xml:space="preserve"> 随县</t>
  </si>
  <si>
    <t>附表7</t>
  </si>
  <si>
    <r>
      <t>随县</t>
    </r>
    <r>
      <rPr>
        <sz val="20"/>
        <rFont val="方正小标宋_GBK"/>
        <family val="4"/>
      </rPr>
      <t>2022</t>
    </r>
    <r>
      <rPr>
        <sz val="20"/>
        <rFont val="方正小标宋_GBK"/>
        <family val="4"/>
      </rPr>
      <t>年社会保险基金预算收入执行情况表</t>
    </r>
  </si>
  <si>
    <t>收入科目</t>
  </si>
  <si>
    <t>收入项目</t>
  </si>
  <si>
    <t>县本级社会保险基金收入合计</t>
  </si>
  <si>
    <t>一、企业职工基本养老保险基金收入</t>
  </si>
  <si>
    <t xml:space="preserve">      企业职工基本养老保险保险费收入</t>
  </si>
  <si>
    <t xml:space="preserve">      企业职工基本养老保险基金财政补贴收入</t>
  </si>
  <si>
    <t xml:space="preserve">      企业职工基本养老保险基金利息收入</t>
  </si>
  <si>
    <t xml:space="preserve">     其他企业职工基本养老保险基金收入</t>
  </si>
  <si>
    <t>二、失业保险基金收入</t>
  </si>
  <si>
    <r>
      <t xml:space="preserve">           </t>
    </r>
    <r>
      <rPr>
        <sz val="11"/>
        <rFont val="宋体"/>
        <family val="0"/>
      </rPr>
      <t>失业保险费收入</t>
    </r>
  </si>
  <si>
    <r>
      <t xml:space="preserve">           </t>
    </r>
    <r>
      <rPr>
        <sz val="11"/>
        <rFont val="宋体"/>
        <family val="0"/>
      </rPr>
      <t>失业保险基金财政补贴收入</t>
    </r>
  </si>
  <si>
    <t xml:space="preserve">      失业保险基金利息收入</t>
  </si>
  <si>
    <t>三、城镇职工基本医疗保险基金收入</t>
  </si>
  <si>
    <r>
      <t xml:space="preserve">           </t>
    </r>
    <r>
      <rPr>
        <sz val="11"/>
        <rFont val="宋体"/>
        <family val="0"/>
      </rPr>
      <t>城镇职工基本医疗保险费收入</t>
    </r>
  </si>
  <si>
    <r>
      <t xml:space="preserve">           </t>
    </r>
    <r>
      <rPr>
        <sz val="11"/>
        <rFont val="宋体"/>
        <family val="0"/>
      </rPr>
      <t>城镇职工基本医疗保险基金财政补贴收入</t>
    </r>
  </si>
  <si>
    <r>
      <t xml:space="preserve">           </t>
    </r>
    <r>
      <rPr>
        <sz val="11"/>
        <rFont val="宋体"/>
        <family val="0"/>
      </rPr>
      <t>城镇职工基本医疗保险基金利息收入</t>
    </r>
  </si>
  <si>
    <r>
      <t xml:space="preserve">           </t>
    </r>
    <r>
      <rPr>
        <sz val="11"/>
        <rFont val="宋体"/>
        <family val="0"/>
      </rPr>
      <t>城镇职工基本医疗保险基金转移收入</t>
    </r>
  </si>
  <si>
    <t>四、工伤保险基金收入</t>
  </si>
  <si>
    <r>
      <t xml:space="preserve">           </t>
    </r>
    <r>
      <rPr>
        <sz val="11"/>
        <rFont val="宋体"/>
        <family val="0"/>
      </rPr>
      <t>工伤保险费收入</t>
    </r>
  </si>
  <si>
    <r>
      <t xml:space="preserve">           </t>
    </r>
    <r>
      <rPr>
        <sz val="11"/>
        <rFont val="宋体"/>
        <family val="0"/>
      </rPr>
      <t>工伤保险基金财政补贴收入</t>
    </r>
  </si>
  <si>
    <r>
      <t xml:space="preserve">           </t>
    </r>
    <r>
      <rPr>
        <sz val="11"/>
        <rFont val="宋体"/>
        <family val="0"/>
      </rPr>
      <t>工伤保险基金利息收入</t>
    </r>
  </si>
  <si>
    <t>五、城乡居民基本养老保险基金收入</t>
  </si>
  <si>
    <r>
      <t xml:space="preserve">           </t>
    </r>
    <r>
      <rPr>
        <sz val="11"/>
        <rFont val="宋体"/>
        <family val="0"/>
      </rPr>
      <t>城乡居民基本养老保险费收入</t>
    </r>
  </si>
  <si>
    <r>
      <t xml:space="preserve">           </t>
    </r>
    <r>
      <rPr>
        <sz val="11"/>
        <rFont val="宋体"/>
        <family val="0"/>
      </rPr>
      <t>城乡居民基本养老保险基金财政补贴收入</t>
    </r>
  </si>
  <si>
    <r>
      <t xml:space="preserve">           </t>
    </r>
    <r>
      <rPr>
        <sz val="11"/>
        <rFont val="宋体"/>
        <family val="0"/>
      </rPr>
      <t>城乡居民基本养老保险基金利息收入</t>
    </r>
  </si>
  <si>
    <t>六、机关事业单位基本养老保险基金收入</t>
  </si>
  <si>
    <r>
      <t xml:space="preserve">   </t>
    </r>
    <r>
      <rPr>
        <sz val="11"/>
        <rFont val="宋体"/>
        <family val="0"/>
      </rPr>
      <t xml:space="preserve">     机关事业单位基本养老保险费收入</t>
    </r>
  </si>
  <si>
    <r>
      <t xml:space="preserve">            </t>
    </r>
    <r>
      <rPr>
        <sz val="11"/>
        <rFont val="宋体"/>
        <family val="0"/>
      </rPr>
      <t>机关事业单位基本养老保险基金财政补贴收入</t>
    </r>
  </si>
  <si>
    <r>
      <t xml:space="preserve">            </t>
    </r>
    <r>
      <rPr>
        <sz val="11"/>
        <rFont val="宋体"/>
        <family val="0"/>
      </rPr>
      <t>机关事业单位基本养老保险基金利息收入</t>
    </r>
  </si>
  <si>
    <r>
      <t xml:space="preserve">            </t>
    </r>
    <r>
      <rPr>
        <sz val="11"/>
        <rFont val="宋体"/>
        <family val="0"/>
      </rPr>
      <t>机关事业单位基本养老保险基金转移收入</t>
    </r>
  </si>
  <si>
    <r>
      <t xml:space="preserve">            </t>
    </r>
    <r>
      <rPr>
        <sz val="11"/>
        <rFont val="宋体"/>
        <family val="0"/>
      </rPr>
      <t>其他机关事业单位基本养老保险基金收入</t>
    </r>
  </si>
  <si>
    <t>七、城乡居民基本医疗保险基金收入</t>
  </si>
  <si>
    <r>
      <t xml:space="preserve">   </t>
    </r>
    <r>
      <rPr>
        <sz val="11"/>
        <rFont val="宋体"/>
        <family val="0"/>
      </rPr>
      <t xml:space="preserve">     城乡居民基本医疗保险费收入</t>
    </r>
  </si>
  <si>
    <r>
      <t xml:space="preserve">            </t>
    </r>
    <r>
      <rPr>
        <sz val="11"/>
        <rFont val="宋体"/>
        <family val="0"/>
      </rPr>
      <t>城乡居民基本医疗保险基金财政补贴收入</t>
    </r>
  </si>
  <si>
    <r>
      <t xml:space="preserve">            </t>
    </r>
    <r>
      <rPr>
        <sz val="11"/>
        <rFont val="宋体"/>
        <family val="0"/>
      </rPr>
      <t>城乡居民基本医疗保险基金利息收入</t>
    </r>
  </si>
  <si>
    <r>
      <t xml:space="preserve">            </t>
    </r>
    <r>
      <rPr>
        <sz val="11"/>
        <rFont val="宋体"/>
        <family val="0"/>
      </rPr>
      <t>其他城乡居民基本医疗保险基金收入</t>
    </r>
  </si>
  <si>
    <t>附表8</t>
  </si>
  <si>
    <t>随县2022年社会保险基金预算支出执行情况表</t>
  </si>
  <si>
    <r>
      <rPr>
        <sz val="11"/>
        <rFont val="宋体"/>
        <family val="0"/>
      </rPr>
      <t>单位：万元</t>
    </r>
  </si>
  <si>
    <t>支出科目</t>
  </si>
  <si>
    <t>支出项目</t>
  </si>
  <si>
    <t>县本级社会保险基金支出合计</t>
  </si>
  <si>
    <t>一、企业职工基本养老保险基金支出</t>
  </si>
  <si>
    <r>
      <rPr>
        <sz val="11"/>
        <rFont val="宋体"/>
        <family val="0"/>
      </rPr>
      <t xml:space="preserve">       </t>
    </r>
    <r>
      <rPr>
        <sz val="11"/>
        <rFont val="宋体"/>
        <family val="0"/>
      </rPr>
      <t>基本养老金支出</t>
    </r>
  </si>
  <si>
    <r>
      <rPr>
        <sz val="11"/>
        <rFont val="宋体"/>
        <family val="0"/>
      </rPr>
      <t xml:space="preserve">       </t>
    </r>
    <r>
      <rPr>
        <sz val="11"/>
        <rFont val="宋体"/>
        <family val="0"/>
      </rPr>
      <t>其他基本养老保险基金支出</t>
    </r>
  </si>
  <si>
    <t>二、失业保险基金支出</t>
  </si>
  <si>
    <r>
      <rPr>
        <sz val="11"/>
        <rFont val="宋体"/>
        <family val="0"/>
      </rPr>
      <t xml:space="preserve">       </t>
    </r>
    <r>
      <rPr>
        <sz val="11"/>
        <rFont val="宋体"/>
        <family val="0"/>
      </rPr>
      <t>失业保险金支出</t>
    </r>
  </si>
  <si>
    <r>
      <rPr>
        <sz val="11"/>
        <rFont val="宋体"/>
        <family val="0"/>
      </rPr>
      <t xml:space="preserve">       </t>
    </r>
    <r>
      <rPr>
        <sz val="11"/>
        <rFont val="宋体"/>
        <family val="0"/>
      </rPr>
      <t>其他失业保险基金支出</t>
    </r>
  </si>
  <si>
    <t>三、城镇职工基本医疗保险基金支出</t>
  </si>
  <si>
    <r>
      <rPr>
        <sz val="11"/>
        <rFont val="宋体"/>
        <family val="0"/>
      </rPr>
      <t xml:space="preserve">       </t>
    </r>
    <r>
      <rPr>
        <sz val="11"/>
        <rFont val="宋体"/>
        <family val="0"/>
      </rPr>
      <t>基本医疗保险待遇支出</t>
    </r>
  </si>
  <si>
    <r>
      <rPr>
        <sz val="11"/>
        <rFont val="宋体"/>
        <family val="0"/>
      </rPr>
      <t xml:space="preserve">       </t>
    </r>
    <r>
      <rPr>
        <sz val="11"/>
        <rFont val="宋体"/>
        <family val="0"/>
      </rPr>
      <t>其他基本医疗保险基金支出</t>
    </r>
  </si>
  <si>
    <t>四、工伤保险基金支出</t>
  </si>
  <si>
    <r>
      <rPr>
        <sz val="11"/>
        <rFont val="宋体"/>
        <family val="0"/>
      </rPr>
      <t xml:space="preserve">       </t>
    </r>
    <r>
      <rPr>
        <sz val="11"/>
        <rFont val="宋体"/>
        <family val="0"/>
      </rPr>
      <t>工伤保险待遇支出</t>
    </r>
  </si>
  <si>
    <r>
      <rPr>
        <sz val="11"/>
        <rFont val="宋体"/>
        <family val="0"/>
      </rPr>
      <t xml:space="preserve">       </t>
    </r>
    <r>
      <rPr>
        <sz val="11"/>
        <rFont val="宋体"/>
        <family val="0"/>
      </rPr>
      <t>其他工伤保险基金支出</t>
    </r>
  </si>
  <si>
    <t>五、城乡居民基本养老保险基金支出</t>
  </si>
  <si>
    <t>六、机关事业单位基本养老保险基金支出</t>
  </si>
  <si>
    <t>七、城乡居民基本医疗保险基金支出</t>
  </si>
  <si>
    <t>附表9</t>
  </si>
  <si>
    <r>
      <t>随县</t>
    </r>
    <r>
      <rPr>
        <sz val="20"/>
        <color indexed="8"/>
        <rFont val="方正大标宋简体"/>
        <family val="4"/>
      </rPr>
      <t>2022</t>
    </r>
    <r>
      <rPr>
        <sz val="20"/>
        <rFont val="方正大标宋简体"/>
        <family val="4"/>
      </rPr>
      <t>年国有资本经营预算收入执行表</t>
    </r>
  </si>
  <si>
    <t>国有资本经营预算收入</t>
  </si>
  <si>
    <t xml:space="preserve">  利润收入</t>
  </si>
  <si>
    <t>103060198</t>
  </si>
  <si>
    <t xml:space="preserve">    其他国有资本经营预算企业利润收入</t>
  </si>
  <si>
    <t xml:space="preserve">      城投公司</t>
  </si>
  <si>
    <t xml:space="preserve">  国有资本经营预算转移支付收入</t>
  </si>
  <si>
    <t xml:space="preserve">  上年结转收入</t>
  </si>
  <si>
    <r>
      <rPr>
        <b/>
        <sz val="11"/>
        <color indexed="8"/>
        <rFont val="宋体"/>
        <family val="0"/>
      </rPr>
      <t>收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宋体"/>
        <family val="0"/>
      </rPr>
      <t>入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宋体"/>
        <family val="0"/>
      </rPr>
      <t>总计</t>
    </r>
  </si>
  <si>
    <t>附表10</t>
  </si>
  <si>
    <r>
      <t>随县</t>
    </r>
    <r>
      <rPr>
        <sz val="20"/>
        <color indexed="8"/>
        <rFont val="方正大标宋简体"/>
        <family val="4"/>
      </rPr>
      <t>2022</t>
    </r>
    <r>
      <rPr>
        <sz val="20"/>
        <rFont val="方正大标宋简体"/>
        <family val="4"/>
      </rPr>
      <t>年国有资本经营预算支出执行表</t>
    </r>
  </si>
  <si>
    <t>国有资本经营预算支出合计</t>
  </si>
  <si>
    <t xml:space="preserve">  国有资本经营预算支出</t>
  </si>
  <si>
    <t xml:space="preserve">    解决历史遗留问题及改革成本支出</t>
  </si>
  <si>
    <t xml:space="preserve">      国有企业退休人员社会化管理补助支出</t>
  </si>
  <si>
    <t xml:space="preserve">    国有企业资本金注入</t>
  </si>
  <si>
    <t xml:space="preserve">      其他国有企业资本金注入</t>
  </si>
  <si>
    <t>230</t>
  </si>
  <si>
    <t xml:space="preserve">    转移性支出</t>
  </si>
  <si>
    <t>23008</t>
  </si>
  <si>
    <t xml:space="preserve">      调出资金</t>
  </si>
  <si>
    <t xml:space="preserve">      年终结余</t>
  </si>
  <si>
    <r>
      <rPr>
        <b/>
        <sz val="11"/>
        <rFont val="宋体"/>
        <family val="0"/>
      </rPr>
      <t>支出总计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</si>
</sst>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0_ "/>
    <numFmt numFmtId="181" formatCode="0_);[Red]\(0\)"/>
    <numFmt numFmtId="182" formatCode="#,##0_ "/>
    <numFmt numFmtId="183" formatCode="#,##0.0_ "/>
    <numFmt numFmtId="184" formatCode="#,##0.0"/>
  </numFmts>
  <fonts count="6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name val="华文中宋"/>
      <family val="0"/>
    </font>
    <font>
      <sz val="11"/>
      <color indexed="8"/>
      <name val="宋体"/>
      <family val="0"/>
    </font>
    <font>
      <sz val="16"/>
      <name val="黑体"/>
      <family val="0"/>
    </font>
    <font>
      <sz val="20"/>
      <color indexed="8"/>
      <name val="方正大标宋简体"/>
      <family val="4"/>
    </font>
    <font>
      <b/>
      <sz val="11"/>
      <name val="宋体"/>
      <family val="0"/>
    </font>
    <font>
      <sz val="10"/>
      <name val="宋体"/>
      <family val="0"/>
    </font>
    <font>
      <b/>
      <sz val="11"/>
      <name val="Times New Roman"/>
      <family val="1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1"/>
      <name val="华文中宋"/>
      <family val="0"/>
    </font>
    <font>
      <sz val="11"/>
      <name val="Times New Roman"/>
      <family val="1"/>
    </font>
    <font>
      <sz val="16"/>
      <color indexed="8"/>
      <name val="黑体"/>
      <family val="0"/>
    </font>
    <font>
      <sz val="20"/>
      <name val="方正大标宋简体"/>
      <family val="4"/>
    </font>
    <font>
      <sz val="10"/>
      <name val="Times New Roman"/>
      <family val="1"/>
    </font>
    <font>
      <sz val="20"/>
      <name val="方正小标宋_GBK"/>
      <family val="4"/>
    </font>
    <font>
      <sz val="10"/>
      <color indexed="8"/>
      <name val="方正大标宋简体"/>
      <family val="4"/>
    </font>
    <font>
      <sz val="10"/>
      <name val="SimSun"/>
      <family val="0"/>
    </font>
    <font>
      <sz val="10"/>
      <name val="黑体"/>
      <family val="0"/>
    </font>
    <font>
      <sz val="11"/>
      <name val="SimSun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方正大标宋简体"/>
      <family val="4"/>
    </font>
    <font>
      <sz val="1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theme="1"/>
      <name val="宋体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2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6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9" fontId="22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0" borderId="0">
      <alignment vertical="center"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42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0" fillId="0" borderId="0">
      <alignment/>
      <protection/>
    </xf>
  </cellStyleXfs>
  <cellXfs count="16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1" fillId="33" borderId="10" xfId="0" applyNumberFormat="1" applyFont="1" applyFill="1" applyBorder="1" applyAlignment="1" applyProtection="1">
      <alignment horizontal="left" vertical="center"/>
      <protection/>
    </xf>
    <xf numFmtId="0" fontId="7" fillId="33" borderId="10" xfId="0" applyNumberFormat="1" applyFont="1" applyFill="1" applyBorder="1" applyAlignment="1" applyProtection="1">
      <alignment horizontal="left" vertical="center"/>
      <protection/>
    </xf>
    <xf numFmtId="0" fontId="1" fillId="0" borderId="10" xfId="68" applyFont="1" applyBorder="1" applyAlignment="1">
      <alignment horizontal="center" vertical="center"/>
      <protection/>
    </xf>
    <xf numFmtId="180" fontId="8" fillId="0" borderId="10" xfId="67" applyNumberFormat="1" applyFont="1" applyFill="1" applyBorder="1" applyAlignment="1" applyProtection="1">
      <alignment horizontal="left" vertical="center"/>
      <protection/>
    </xf>
    <xf numFmtId="180" fontId="7" fillId="0" borderId="10" xfId="67" applyNumberFormat="1" applyFont="1" applyFill="1" applyBorder="1" applyAlignment="1" applyProtection="1">
      <alignment horizontal="left" vertical="center"/>
      <protection/>
    </xf>
    <xf numFmtId="180" fontId="1" fillId="0" borderId="10" xfId="67" applyNumberFormat="1" applyFont="1" applyFill="1" applyBorder="1" applyAlignment="1" applyProtection="1">
      <alignment horizontal="left" vertical="center"/>
      <protection/>
    </xf>
    <xf numFmtId="180" fontId="1" fillId="0" borderId="10" xfId="66" applyNumberFormat="1" applyFont="1" applyFill="1" applyBorder="1">
      <alignment vertical="center"/>
      <protection/>
    </xf>
    <xf numFmtId="180" fontId="9" fillId="0" borderId="10" xfId="66" applyNumberFormat="1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0" fontId="1" fillId="0" borderId="10" xfId="66" applyNumberFormat="1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80" fontId="10" fillId="0" borderId="10" xfId="66" applyNumberFormat="1" applyFont="1" applyFill="1" applyBorder="1" applyAlignment="1">
      <alignment horizontal="left" vertical="center"/>
      <protection/>
    </xf>
    <xf numFmtId="180" fontId="4" fillId="0" borderId="10" xfId="66" applyNumberFormat="1" applyFont="1" applyFill="1" applyBorder="1" applyAlignment="1">
      <alignment horizontal="left" vertical="center"/>
      <protection/>
    </xf>
    <xf numFmtId="180" fontId="10" fillId="0" borderId="10" xfId="66" applyNumberFormat="1" applyFont="1" applyFill="1" applyBorder="1" applyAlignment="1">
      <alignment horizontal="center" vertical="center"/>
      <protection/>
    </xf>
    <xf numFmtId="0" fontId="11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6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181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181" fontId="11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 vertical="center"/>
    </xf>
    <xf numFmtId="181" fontId="13" fillId="0" borderId="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63" fillId="0" borderId="10" xfId="0" applyFont="1" applyFill="1" applyBorder="1" applyAlignment="1" applyProtection="1">
      <alignment horizontal="left" vertical="center"/>
      <protection/>
    </xf>
    <xf numFmtId="0" fontId="64" fillId="0" borderId="10" xfId="0" applyFont="1" applyFill="1" applyBorder="1" applyAlignment="1" applyProtection="1">
      <alignment horizontal="left" vertical="center"/>
      <protection/>
    </xf>
    <xf numFmtId="181" fontId="42" fillId="0" borderId="10" xfId="0" applyNumberFormat="1" applyFont="1" applyFill="1" applyBorder="1" applyAlignment="1" applyProtection="1">
      <alignment horizontal="center" vertical="center" wrapText="1"/>
      <protection/>
    </xf>
    <xf numFmtId="181" fontId="9" fillId="0" borderId="0" xfId="0" applyNumberFormat="1" applyFont="1" applyFill="1" applyBorder="1" applyAlignment="1">
      <alignment vertical="center"/>
    </xf>
    <xf numFmtId="0" fontId="63" fillId="0" borderId="10" xfId="0" applyFont="1" applyFill="1" applyBorder="1" applyAlignment="1" applyProtection="1">
      <alignment horizontal="left" vertical="center" wrapText="1"/>
      <protection/>
    </xf>
    <xf numFmtId="0" fontId="64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>
      <alignment vertical="center"/>
    </xf>
    <xf numFmtId="0" fontId="63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80" fontId="13" fillId="0" borderId="0" xfId="0" applyNumberFormat="1" applyFont="1" applyFill="1" applyBorder="1" applyAlignment="1">
      <alignment vertical="center"/>
    </xf>
    <xf numFmtId="0" fontId="63" fillId="0" borderId="10" xfId="0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6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 applyProtection="1">
      <alignment vertical="center" wrapText="1"/>
      <protection/>
    </xf>
    <xf numFmtId="0" fontId="63" fillId="0" borderId="0" xfId="0" applyFont="1" applyFill="1" applyAlignment="1" applyProtection="1">
      <alignment vertical="center" wrapText="1"/>
      <protection/>
    </xf>
    <xf numFmtId="0" fontId="1" fillId="0" borderId="0" xfId="0" applyFont="1" applyAlignment="1">
      <alignment vertical="center" wrapText="1"/>
    </xf>
    <xf numFmtId="0" fontId="13" fillId="0" borderId="0" xfId="0" applyNumberFormat="1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 applyProtection="1">
      <alignment horizontal="center" vertical="center"/>
      <protection/>
    </xf>
    <xf numFmtId="181" fontId="1" fillId="0" borderId="10" xfId="58" applyNumberFormat="1" applyFont="1" applyFill="1" applyBorder="1" applyAlignment="1">
      <alignment horizontal="center" vertical="center" wrapText="1"/>
      <protection/>
    </xf>
    <xf numFmtId="181" fontId="65" fillId="0" borderId="10" xfId="58" applyNumberFormat="1" applyFont="1" applyFill="1" applyBorder="1" applyAlignment="1">
      <alignment horizontal="center" vertical="center" wrapText="1"/>
      <protection/>
    </xf>
    <xf numFmtId="181" fontId="13" fillId="0" borderId="0" xfId="0" applyNumberFormat="1" applyFont="1" applyFill="1" applyBorder="1" applyAlignment="1">
      <alignment vertical="center" wrapText="1"/>
    </xf>
    <xf numFmtId="18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66" fillId="0" borderId="0" xfId="0" applyFont="1" applyFill="1" applyAlignment="1">
      <alignment vertical="center"/>
    </xf>
    <xf numFmtId="0" fontId="66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64" fillId="0" borderId="12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182" fontId="63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83" fontId="0" fillId="0" borderId="0" xfId="0" applyNumberFormat="1" applyAlignment="1">
      <alignment vertical="center"/>
    </xf>
    <xf numFmtId="0" fontId="16" fillId="0" borderId="0" xfId="65" applyFont="1" applyFill="1" applyAlignment="1">
      <alignment vertical="center"/>
      <protection/>
    </xf>
    <xf numFmtId="0" fontId="13" fillId="0" borderId="0" xfId="65" applyFont="1" applyFill="1" applyBorder="1" applyAlignment="1">
      <alignment horizontal="center" vertical="center"/>
      <protection/>
    </xf>
    <xf numFmtId="0" fontId="13" fillId="0" borderId="0" xfId="65" applyFont="1" applyFill="1" applyBorder="1" applyAlignment="1">
      <alignment vertical="center"/>
      <protection/>
    </xf>
    <xf numFmtId="0" fontId="9" fillId="0" borderId="0" xfId="65" applyFont="1" applyFill="1" applyBorder="1" applyAlignment="1">
      <alignment vertical="center"/>
      <protection/>
    </xf>
    <xf numFmtId="0" fontId="11" fillId="33" borderId="0" xfId="65" applyFont="1" applyFill="1" applyBorder="1" applyAlignment="1">
      <alignment vertical="center"/>
      <protection/>
    </xf>
    <xf numFmtId="0" fontId="11" fillId="0" borderId="0" xfId="65" applyFont="1" applyFill="1" applyBorder="1" applyAlignment="1">
      <alignment horizontal="center" vertical="center" wrapText="1"/>
      <protection/>
    </xf>
    <xf numFmtId="0" fontId="11" fillId="0" borderId="0" xfId="65" applyFont="1" applyFill="1" applyBorder="1" applyAlignment="1">
      <alignment vertical="center"/>
      <protection/>
    </xf>
    <xf numFmtId="0" fontId="5" fillId="33" borderId="0" xfId="65" applyFont="1" applyFill="1" applyAlignment="1">
      <alignment vertical="center"/>
      <protection/>
    </xf>
    <xf numFmtId="0" fontId="20" fillId="33" borderId="0" xfId="65" applyFont="1" applyFill="1" applyAlignment="1">
      <alignment vertical="center"/>
      <protection/>
    </xf>
    <xf numFmtId="0" fontId="16" fillId="33" borderId="0" xfId="65" applyFont="1" applyFill="1" applyAlignment="1">
      <alignment horizontal="center" vertical="center"/>
      <protection/>
    </xf>
    <xf numFmtId="0" fontId="17" fillId="0" borderId="0" xfId="65" applyFont="1" applyFill="1" applyAlignment="1">
      <alignment horizontal="center" vertical="center"/>
      <protection/>
    </xf>
    <xf numFmtId="0" fontId="16" fillId="33" borderId="0" xfId="65" applyFont="1" applyFill="1" applyBorder="1" applyAlignment="1">
      <alignment vertical="center"/>
      <protection/>
    </xf>
    <xf numFmtId="0" fontId="63" fillId="0" borderId="0" xfId="65" applyFont="1" applyFill="1" applyBorder="1" applyAlignment="1">
      <alignment horizontal="right" vertical="center"/>
      <protection/>
    </xf>
    <xf numFmtId="0" fontId="0" fillId="0" borderId="0" xfId="65" applyFont="1" applyFill="1" applyBorder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63" fillId="0" borderId="10" xfId="65" applyFont="1" applyFill="1" applyBorder="1" applyAlignment="1">
      <alignment horizontal="left" vertical="center"/>
      <protection/>
    </xf>
    <xf numFmtId="0" fontId="64" fillId="0" borderId="10" xfId="65" applyFont="1" applyFill="1" applyBorder="1" applyAlignment="1">
      <alignment horizontal="left" vertical="center"/>
      <protection/>
    </xf>
    <xf numFmtId="0" fontId="63" fillId="0" borderId="10" xfId="65" applyFont="1" applyFill="1" applyBorder="1" applyAlignment="1">
      <alignment horizontal="center" vertical="center" wrapText="1"/>
      <protection/>
    </xf>
    <xf numFmtId="3" fontId="63" fillId="0" borderId="10" xfId="65" applyNumberFormat="1" applyFont="1" applyFill="1" applyBorder="1" applyAlignment="1" applyProtection="1">
      <alignment horizontal="left" vertical="center"/>
      <protection/>
    </xf>
    <xf numFmtId="3" fontId="63" fillId="0" borderId="10" xfId="65" applyNumberFormat="1" applyFont="1" applyFill="1" applyBorder="1" applyAlignment="1" applyProtection="1">
      <alignment horizontal="left" vertical="center" indent="2"/>
      <protection/>
    </xf>
    <xf numFmtId="3" fontId="64" fillId="0" borderId="10" xfId="65" applyNumberFormat="1" applyFont="1" applyFill="1" applyBorder="1" applyAlignment="1" applyProtection="1">
      <alignment vertical="center"/>
      <protection/>
    </xf>
    <xf numFmtId="3" fontId="63" fillId="0" borderId="10" xfId="65" applyNumberFormat="1" applyFont="1" applyFill="1" applyBorder="1" applyAlignment="1" applyProtection="1">
      <alignment vertical="center"/>
      <protection/>
    </xf>
    <xf numFmtId="0" fontId="63" fillId="0" borderId="10" xfId="65" applyFont="1" applyFill="1" applyBorder="1" applyAlignment="1">
      <alignment horizontal="left" vertical="center" indent="2"/>
      <protection/>
    </xf>
    <xf numFmtId="0" fontId="66" fillId="0" borderId="10" xfId="65" applyFont="1" applyFill="1" applyBorder="1" applyAlignment="1">
      <alignment horizontal="left" vertical="center" indent="2"/>
      <protection/>
    </xf>
    <xf numFmtId="3" fontId="64" fillId="0" borderId="10" xfId="65" applyNumberFormat="1" applyFont="1" applyFill="1" applyBorder="1" applyAlignment="1" applyProtection="1">
      <alignment horizontal="left" vertical="center"/>
      <protection/>
    </xf>
    <xf numFmtId="0" fontId="64" fillId="0" borderId="10" xfId="65" applyFont="1" applyFill="1" applyBorder="1" applyAlignment="1">
      <alignment vertical="center"/>
      <protection/>
    </xf>
    <xf numFmtId="0" fontId="63" fillId="0" borderId="10" xfId="65" applyFont="1" applyFill="1" applyBorder="1" applyAlignment="1">
      <alignment vertical="center"/>
      <protection/>
    </xf>
    <xf numFmtId="0" fontId="64" fillId="0" borderId="10" xfId="65" applyFont="1" applyFill="1" applyBorder="1" applyAlignment="1">
      <alignment horizontal="center" vertical="center"/>
      <protection/>
    </xf>
    <xf numFmtId="0" fontId="13" fillId="33" borderId="0" xfId="65" applyFont="1" applyFill="1" applyBorder="1" applyAlignment="1">
      <alignment vertical="center"/>
      <protection/>
    </xf>
    <xf numFmtId="0" fontId="13" fillId="0" borderId="0" xfId="65" applyFont="1" applyFill="1" applyBorder="1" applyAlignment="1">
      <alignment horizontal="center" vertical="center" wrapText="1"/>
      <protection/>
    </xf>
    <xf numFmtId="0" fontId="62" fillId="0" borderId="0" xfId="65" applyFont="1" applyFill="1" applyAlignment="1">
      <alignment vertical="center"/>
      <protection/>
    </xf>
    <xf numFmtId="0" fontId="16" fillId="0" borderId="0" xfId="65" applyFont="1" applyFill="1" applyBorder="1" applyAlignment="1">
      <alignment vertical="center"/>
      <protection/>
    </xf>
    <xf numFmtId="0" fontId="11" fillId="0" borderId="0" xfId="65" applyFont="1" applyFill="1" applyBorder="1" applyAlignment="1">
      <alignment horizontal="center" vertical="center"/>
      <protection/>
    </xf>
    <xf numFmtId="0" fontId="5" fillId="0" borderId="0" xfId="65" applyFont="1" applyFill="1" applyAlignment="1">
      <alignment vertical="center"/>
      <protection/>
    </xf>
    <xf numFmtId="0" fontId="62" fillId="33" borderId="0" xfId="65" applyFont="1" applyFill="1" applyAlignment="1">
      <alignment vertical="center"/>
      <protection/>
    </xf>
    <xf numFmtId="3" fontId="8" fillId="0" borderId="0" xfId="65" applyNumberFormat="1" applyFont="1" applyFill="1" applyBorder="1" applyAlignment="1" applyProtection="1">
      <alignment vertical="center"/>
      <protection/>
    </xf>
    <xf numFmtId="0" fontId="1" fillId="0" borderId="0" xfId="65" applyFont="1" applyFill="1" applyBorder="1" applyAlignment="1">
      <alignment horizontal="right" vertical="center"/>
      <protection/>
    </xf>
    <xf numFmtId="0" fontId="7" fillId="0" borderId="10" xfId="65" applyFont="1" applyFill="1" applyBorder="1" applyAlignment="1">
      <alignment horizontal="center" vertical="center" wrapText="1"/>
      <protection/>
    </xf>
    <xf numFmtId="0" fontId="1" fillId="0" borderId="10" xfId="65" applyFont="1" applyFill="1" applyBorder="1" applyAlignment="1">
      <alignment horizontal="left" vertical="center"/>
      <protection/>
    </xf>
    <xf numFmtId="3" fontId="1" fillId="0" borderId="10" xfId="65" applyNumberFormat="1" applyFont="1" applyFill="1" applyBorder="1" applyAlignment="1" applyProtection="1">
      <alignment vertical="center"/>
      <protection/>
    </xf>
    <xf numFmtId="0" fontId="1" fillId="0" borderId="10" xfId="65" applyFont="1" applyFill="1" applyBorder="1" applyAlignment="1">
      <alignment horizontal="center" vertical="center"/>
      <protection/>
    </xf>
    <xf numFmtId="0" fontId="1" fillId="0" borderId="10" xfId="65" applyFont="1" applyFill="1" applyBorder="1" applyAlignment="1">
      <alignment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33" borderId="10" xfId="65" applyFont="1" applyFill="1" applyBorder="1" applyAlignment="1">
      <alignment horizontal="center" vertical="center"/>
      <protection/>
    </xf>
    <xf numFmtId="0" fontId="1" fillId="33" borderId="10" xfId="65" applyFont="1" applyFill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left" vertical="center" indent="3"/>
    </xf>
    <xf numFmtId="0" fontId="1" fillId="0" borderId="10" xfId="65" applyFont="1" applyFill="1" applyBorder="1" applyAlignment="1">
      <alignment horizontal="left" vertical="center" indent="3"/>
      <protection/>
    </xf>
    <xf numFmtId="0" fontId="4" fillId="0" borderId="0" xfId="0" applyFont="1" applyFill="1" applyAlignment="1">
      <alignment vertical="center"/>
    </xf>
    <xf numFmtId="0" fontId="62" fillId="0" borderId="11" xfId="0" applyFont="1" applyBorder="1" applyAlignment="1">
      <alignment vertical="center" wrapText="1"/>
    </xf>
    <xf numFmtId="0" fontId="63" fillId="0" borderId="11" xfId="0" applyFont="1" applyBorder="1" applyAlignment="1">
      <alignment horizontal="righ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84" fontId="63" fillId="33" borderId="10" xfId="0" applyNumberFormat="1" applyFont="1" applyFill="1" applyBorder="1" applyAlignment="1">
      <alignment horizontal="center" vertical="center" wrapText="1"/>
    </xf>
    <xf numFmtId="3" fontId="63" fillId="33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Normal" xfId="64"/>
    <cellStyle name="常规_21湖北省2015年地方财政预算表（20150331报部）" xfId="65"/>
    <cellStyle name="常规_2016年省级国有资本经营支出预算表" xfId="66"/>
    <cellStyle name="常规 3" xfId="67"/>
    <cellStyle name="常规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4">
      <selection activeCell="G13" sqref="G13"/>
    </sheetView>
  </sheetViews>
  <sheetFormatPr defaultColWidth="8.75390625" defaultRowHeight="14.25"/>
  <cols>
    <col min="1" max="1" width="12.25390625" style="5" customWidth="1"/>
    <col min="2" max="2" width="46.375" style="5" customWidth="1"/>
    <col min="3" max="3" width="16.375" style="5" customWidth="1"/>
    <col min="4" max="32" width="9.00390625" style="5" bestFit="1" customWidth="1"/>
    <col min="33" max="16384" width="8.75390625" style="5" customWidth="1"/>
  </cols>
  <sheetData>
    <row r="1" ht="23.25" customHeight="1">
      <c r="A1" s="6" t="s">
        <v>0</v>
      </c>
    </row>
    <row r="2" spans="1:3" ht="36" customHeight="1">
      <c r="A2" s="164" t="s">
        <v>1</v>
      </c>
      <c r="B2" s="164"/>
      <c r="C2" s="164"/>
    </row>
    <row r="3" ht="23.25" customHeight="1">
      <c r="C3" s="9" t="s">
        <v>2</v>
      </c>
    </row>
    <row r="4" spans="1:3" s="162" customFormat="1" ht="21" customHeight="1">
      <c r="A4" s="10" t="s">
        <v>3</v>
      </c>
      <c r="B4" s="10" t="s">
        <v>4</v>
      </c>
      <c r="C4" s="10" t="s">
        <v>5</v>
      </c>
    </row>
    <row r="5" spans="1:3" s="163" customFormat="1" ht="21" customHeight="1">
      <c r="A5" s="23"/>
      <c r="B5" s="10" t="s">
        <v>6</v>
      </c>
      <c r="C5" s="165">
        <f>SUM(C6,C22)</f>
        <v>114016</v>
      </c>
    </row>
    <row r="6" spans="1:3" s="163" customFormat="1" ht="21" customHeight="1">
      <c r="A6" s="166">
        <v>101</v>
      </c>
      <c r="B6" s="167" t="s">
        <v>7</v>
      </c>
      <c r="C6" s="165">
        <f>SUM(C7:C21)</f>
        <v>54311</v>
      </c>
    </row>
    <row r="7" spans="1:3" s="163" customFormat="1" ht="21" customHeight="1">
      <c r="A7" s="166">
        <v>10101</v>
      </c>
      <c r="B7" s="23" t="s">
        <v>8</v>
      </c>
      <c r="C7" s="165">
        <v>16499</v>
      </c>
    </row>
    <row r="8" spans="1:3" s="163" customFormat="1" ht="21" customHeight="1">
      <c r="A8" s="166">
        <v>10103</v>
      </c>
      <c r="B8" s="23" t="s">
        <v>9</v>
      </c>
      <c r="C8" s="165"/>
    </row>
    <row r="9" spans="1:3" s="163" customFormat="1" ht="21" customHeight="1">
      <c r="A9" s="166">
        <v>10104</v>
      </c>
      <c r="B9" s="23" t="s">
        <v>10</v>
      </c>
      <c r="C9" s="165">
        <v>10059</v>
      </c>
    </row>
    <row r="10" spans="1:3" s="163" customFormat="1" ht="21" customHeight="1">
      <c r="A10" s="166">
        <v>10106</v>
      </c>
      <c r="B10" s="23" t="s">
        <v>11</v>
      </c>
      <c r="C10" s="165">
        <v>747</v>
      </c>
    </row>
    <row r="11" spans="1:3" s="163" customFormat="1" ht="21" customHeight="1">
      <c r="A11" s="166">
        <v>10107</v>
      </c>
      <c r="B11" s="23" t="s">
        <v>12</v>
      </c>
      <c r="C11" s="165">
        <v>7628</v>
      </c>
    </row>
    <row r="12" spans="1:3" s="163" customFormat="1" ht="21" customHeight="1">
      <c r="A12" s="166">
        <v>10109</v>
      </c>
      <c r="B12" s="23" t="s">
        <v>13</v>
      </c>
      <c r="C12" s="165">
        <v>1941</v>
      </c>
    </row>
    <row r="13" spans="1:3" s="163" customFormat="1" ht="21" customHeight="1">
      <c r="A13" s="166">
        <v>10110</v>
      </c>
      <c r="B13" s="23" t="s">
        <v>14</v>
      </c>
      <c r="C13" s="165">
        <v>708</v>
      </c>
    </row>
    <row r="14" spans="1:3" s="163" customFormat="1" ht="21" customHeight="1">
      <c r="A14" s="166">
        <v>10111</v>
      </c>
      <c r="B14" s="23" t="s">
        <v>15</v>
      </c>
      <c r="C14" s="165">
        <v>849</v>
      </c>
    </row>
    <row r="15" spans="1:3" s="163" customFormat="1" ht="21" customHeight="1">
      <c r="A15" s="166">
        <v>10112</v>
      </c>
      <c r="B15" s="23" t="s">
        <v>16</v>
      </c>
      <c r="C15" s="165">
        <v>552</v>
      </c>
    </row>
    <row r="16" spans="1:3" s="163" customFormat="1" ht="21" customHeight="1">
      <c r="A16" s="166">
        <v>10113</v>
      </c>
      <c r="B16" s="23" t="s">
        <v>17</v>
      </c>
      <c r="C16" s="165">
        <v>516</v>
      </c>
    </row>
    <row r="17" spans="1:3" s="163" customFormat="1" ht="21" customHeight="1">
      <c r="A17" s="166">
        <v>10114</v>
      </c>
      <c r="B17" s="23" t="s">
        <v>18</v>
      </c>
      <c r="C17" s="165">
        <v>2740</v>
      </c>
    </row>
    <row r="18" spans="1:3" s="163" customFormat="1" ht="21" customHeight="1">
      <c r="A18" s="166">
        <v>10118</v>
      </c>
      <c r="B18" s="23" t="s">
        <v>19</v>
      </c>
      <c r="C18" s="165">
        <v>9988</v>
      </c>
    </row>
    <row r="19" spans="1:3" s="163" customFormat="1" ht="21" customHeight="1">
      <c r="A19" s="166">
        <v>10119</v>
      </c>
      <c r="B19" s="23" t="s">
        <v>20</v>
      </c>
      <c r="C19" s="165">
        <v>1932</v>
      </c>
    </row>
    <row r="20" spans="1:3" s="163" customFormat="1" ht="21" customHeight="1">
      <c r="A20" s="166">
        <v>10121</v>
      </c>
      <c r="B20" s="23" t="s">
        <v>21</v>
      </c>
      <c r="C20" s="165">
        <v>150</v>
      </c>
    </row>
    <row r="21" spans="1:3" s="163" customFormat="1" ht="21" customHeight="1">
      <c r="A21" s="166">
        <v>10199</v>
      </c>
      <c r="B21" s="23" t="s">
        <v>22</v>
      </c>
      <c r="C21" s="165">
        <v>2</v>
      </c>
    </row>
    <row r="22" spans="1:3" s="163" customFormat="1" ht="21" customHeight="1">
      <c r="A22" s="166">
        <v>103</v>
      </c>
      <c r="B22" s="167" t="s">
        <v>23</v>
      </c>
      <c r="C22" s="165">
        <f>SUM(C23:C30)</f>
        <v>59705</v>
      </c>
    </row>
    <row r="23" spans="1:3" s="163" customFormat="1" ht="21" customHeight="1">
      <c r="A23" s="166">
        <v>10302</v>
      </c>
      <c r="B23" s="23" t="s">
        <v>24</v>
      </c>
      <c r="C23" s="165">
        <v>2207</v>
      </c>
    </row>
    <row r="24" spans="1:3" s="163" customFormat="1" ht="21" customHeight="1">
      <c r="A24" s="166">
        <v>10304</v>
      </c>
      <c r="B24" s="23" t="s">
        <v>25</v>
      </c>
      <c r="C24" s="165">
        <v>3641</v>
      </c>
    </row>
    <row r="25" spans="1:3" s="163" customFormat="1" ht="21" customHeight="1">
      <c r="A25" s="166">
        <v>10305</v>
      </c>
      <c r="B25" s="23" t="s">
        <v>26</v>
      </c>
      <c r="C25" s="165">
        <v>4414</v>
      </c>
    </row>
    <row r="26" spans="1:3" s="163" customFormat="1" ht="21" customHeight="1">
      <c r="A26" s="166">
        <v>10306</v>
      </c>
      <c r="B26" s="23" t="s">
        <v>27</v>
      </c>
      <c r="C26" s="165"/>
    </row>
    <row r="27" spans="1:3" s="163" customFormat="1" ht="21" customHeight="1">
      <c r="A27" s="166">
        <v>10307</v>
      </c>
      <c r="B27" s="23" t="s">
        <v>28</v>
      </c>
      <c r="C27" s="165">
        <v>48748</v>
      </c>
    </row>
    <row r="28" spans="1:3" s="163" customFormat="1" ht="21" customHeight="1">
      <c r="A28" s="166">
        <v>10308</v>
      </c>
      <c r="B28" s="23" t="s">
        <v>29</v>
      </c>
      <c r="C28" s="165"/>
    </row>
    <row r="29" spans="1:3" s="163" customFormat="1" ht="21" customHeight="1">
      <c r="A29" s="166">
        <v>10309</v>
      </c>
      <c r="B29" s="23" t="s">
        <v>30</v>
      </c>
      <c r="C29" s="165">
        <v>619</v>
      </c>
    </row>
    <row r="30" spans="1:3" s="163" customFormat="1" ht="21" customHeight="1">
      <c r="A30" s="166">
        <v>10399</v>
      </c>
      <c r="B30" s="23" t="s">
        <v>31</v>
      </c>
      <c r="C30" s="165">
        <v>76</v>
      </c>
    </row>
  </sheetData>
  <sheetProtection/>
  <mergeCells count="1">
    <mergeCell ref="A2:C2"/>
  </mergeCells>
  <printOptions horizontalCentered="1"/>
  <pageMargins left="0.7083333333333334" right="0.7083333333333334" top="0.9840277777777777" bottom="1.1805555555555556" header="0.3145833333333333" footer="0.7479166666666667"/>
  <pageSetup firstPageNumber="49" useFirstPageNumber="1" horizontalDpi="600" verticalDpi="600" orientation="portrait" paperSize="9"/>
  <headerFooter>
    <oddFooter>&amp;C— &amp;P —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C5" sqref="C5:C16"/>
    </sheetView>
  </sheetViews>
  <sheetFormatPr defaultColWidth="8.75390625" defaultRowHeight="14.25"/>
  <cols>
    <col min="1" max="1" width="20.125" style="5" customWidth="1"/>
    <col min="2" max="2" width="40.625" style="5" customWidth="1"/>
    <col min="3" max="3" width="15.75390625" style="5" customWidth="1"/>
    <col min="4" max="32" width="9.00390625" style="5" bestFit="1" customWidth="1"/>
    <col min="33" max="16384" width="8.75390625" style="5" customWidth="1"/>
  </cols>
  <sheetData>
    <row r="1" s="1" customFormat="1" ht="31.5" customHeight="1">
      <c r="A1" s="6" t="s">
        <v>659</v>
      </c>
    </row>
    <row r="2" spans="1:3" s="2" customFormat="1" ht="49.5" customHeight="1">
      <c r="A2" s="7" t="s">
        <v>660</v>
      </c>
      <c r="B2" s="8"/>
      <c r="C2" s="8"/>
    </row>
    <row r="3" s="3" customFormat="1" ht="29.25" customHeight="1">
      <c r="C3" s="9" t="s">
        <v>2</v>
      </c>
    </row>
    <row r="4" spans="1:3" s="4" customFormat="1" ht="24.75" customHeight="1">
      <c r="A4" s="10" t="s">
        <v>3</v>
      </c>
      <c r="B4" s="10" t="s">
        <v>4</v>
      </c>
      <c r="C4" s="10" t="s">
        <v>5</v>
      </c>
    </row>
    <row r="5" spans="1:3" s="3" customFormat="1" ht="24.75" customHeight="1">
      <c r="A5" s="11"/>
      <c r="B5" s="12" t="s">
        <v>661</v>
      </c>
      <c r="C5" s="13">
        <v>5562</v>
      </c>
    </row>
    <row r="6" spans="1:3" s="3" customFormat="1" ht="24.75" customHeight="1">
      <c r="A6" s="11">
        <v>223</v>
      </c>
      <c r="B6" s="12" t="s">
        <v>662</v>
      </c>
      <c r="C6" s="13">
        <f>SUM(C7,C9)</f>
        <v>5562</v>
      </c>
    </row>
    <row r="7" spans="1:3" s="3" customFormat="1" ht="24.75" customHeight="1">
      <c r="A7" s="11">
        <v>22301</v>
      </c>
      <c r="B7" s="12" t="s">
        <v>663</v>
      </c>
      <c r="C7" s="13">
        <v>12</v>
      </c>
    </row>
    <row r="8" spans="1:3" s="3" customFormat="1" ht="24.75" customHeight="1">
      <c r="A8" s="11">
        <v>2230105</v>
      </c>
      <c r="B8" s="11" t="s">
        <v>664</v>
      </c>
      <c r="C8" s="13">
        <v>12</v>
      </c>
    </row>
    <row r="9" spans="1:3" s="3" customFormat="1" ht="24.75" customHeight="1">
      <c r="A9" s="11">
        <v>22302</v>
      </c>
      <c r="B9" s="12" t="s">
        <v>665</v>
      </c>
      <c r="C9" s="13">
        <v>5550</v>
      </c>
    </row>
    <row r="10" spans="1:3" s="3" customFormat="1" ht="24.75" customHeight="1">
      <c r="A10" s="11">
        <v>2230299</v>
      </c>
      <c r="B10" s="11" t="s">
        <v>666</v>
      </c>
      <c r="C10" s="13">
        <v>5000</v>
      </c>
    </row>
    <row r="11" spans="1:3" s="3" customFormat="1" ht="24.75" customHeight="1">
      <c r="A11" s="11">
        <v>2239999</v>
      </c>
      <c r="B11" s="11" t="s">
        <v>666</v>
      </c>
      <c r="C11" s="13">
        <v>550</v>
      </c>
    </row>
    <row r="12" spans="1:3" ht="24.75" customHeight="1">
      <c r="A12" s="14"/>
      <c r="B12" s="15" t="s">
        <v>578</v>
      </c>
      <c r="C12" s="13">
        <f>SUM(C13)</f>
        <v>9816</v>
      </c>
    </row>
    <row r="13" spans="1:3" ht="24.75" customHeight="1">
      <c r="A13" s="16" t="s">
        <v>667</v>
      </c>
      <c r="B13" s="12" t="s">
        <v>668</v>
      </c>
      <c r="C13" s="13">
        <f>SUM(C14:C15)</f>
        <v>9816</v>
      </c>
    </row>
    <row r="14" spans="1:3" ht="24.75" customHeight="1">
      <c r="A14" s="16" t="s">
        <v>669</v>
      </c>
      <c r="B14" s="16" t="s">
        <v>670</v>
      </c>
      <c r="C14" s="13">
        <v>7000</v>
      </c>
    </row>
    <row r="15" spans="1:3" ht="24.75" customHeight="1">
      <c r="A15" s="16"/>
      <c r="B15" s="16" t="s">
        <v>671</v>
      </c>
      <c r="C15" s="13">
        <v>2816</v>
      </c>
    </row>
    <row r="16" spans="1:3" ht="24.75" customHeight="1">
      <c r="A16" s="17"/>
      <c r="B16" s="18" t="s">
        <v>672</v>
      </c>
      <c r="C16" s="13">
        <f>SUM(C5,C12)</f>
        <v>15378</v>
      </c>
    </row>
  </sheetData>
  <sheetProtection/>
  <mergeCells count="1">
    <mergeCell ref="A2:C2"/>
  </mergeCells>
  <printOptions horizontalCentered="1"/>
  <pageMargins left="0.7006944444444444" right="0.7006944444444444" top="0.9840277777777777" bottom="0.9840277777777777" header="0.2986111111111111" footer="0.7083333333333334"/>
  <pageSetup firstPageNumber="80" useFirstPageNumber="1" horizontalDpi="600" verticalDpi="600" orientation="portrait" paperSize="9"/>
  <headerFooter>
    <oddFooter>&amp;C—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41"/>
  <sheetViews>
    <sheetView zoomScaleSheetLayoutView="100" workbookViewId="0" topLeftCell="A525">
      <selection activeCell="G532" sqref="G532"/>
    </sheetView>
  </sheetViews>
  <sheetFormatPr defaultColWidth="9.125" defaultRowHeight="21.75" customHeight="1"/>
  <cols>
    <col min="1" max="1" width="14.625" style="149" customWidth="1"/>
    <col min="2" max="2" width="45.125" style="149" customWidth="1"/>
    <col min="3" max="3" width="17.25390625" style="150" customWidth="1"/>
    <col min="4" max="16384" width="9.125" style="149" customWidth="1"/>
  </cols>
  <sheetData>
    <row r="1" spans="1:3" s="148" customFormat="1" ht="30" customHeight="1">
      <c r="A1" s="151" t="s">
        <v>32</v>
      </c>
      <c r="B1" s="152"/>
      <c r="C1" s="153"/>
    </row>
    <row r="2" spans="1:3" s="148" customFormat="1" ht="42" customHeight="1">
      <c r="A2" s="154" t="s">
        <v>33</v>
      </c>
      <c r="B2" s="154"/>
      <c r="C2" s="154"/>
    </row>
    <row r="3" spans="1:3" s="149" customFormat="1" ht="21.75" customHeight="1">
      <c r="A3" s="155"/>
      <c r="B3" s="155"/>
      <c r="C3" s="156" t="s">
        <v>34</v>
      </c>
    </row>
    <row r="4" spans="1:3" s="149" customFormat="1" ht="21.75" customHeight="1">
      <c r="A4" s="157" t="s">
        <v>3</v>
      </c>
      <c r="B4" s="157" t="s">
        <v>4</v>
      </c>
      <c r="C4" s="157" t="s">
        <v>5</v>
      </c>
    </row>
    <row r="5" spans="1:5" s="149" customFormat="1" ht="21.75" customHeight="1">
      <c r="A5" s="158"/>
      <c r="B5" s="159" t="s">
        <v>35</v>
      </c>
      <c r="C5" s="160">
        <f>C6+C132+C137+C165+C187+C200+C225+C306+C349+C359+C376+C444+C456+C468+C478+C481+C483+C498+C508+C514+C534+C537+C540</f>
        <v>477148</v>
      </c>
      <c r="E5" s="161"/>
    </row>
    <row r="6" spans="1:3" s="149" customFormat="1" ht="21.75" customHeight="1">
      <c r="A6" s="158">
        <v>201</v>
      </c>
      <c r="B6" s="159" t="s">
        <v>36</v>
      </c>
      <c r="C6" s="160">
        <f>C7+C15+C21+C28+C33+C40+C49+C53+C59+C65+C71+C76+C78+C82+C85+C91+C96+C101+C107+C113+C118+C123+C130</f>
        <v>72856</v>
      </c>
    </row>
    <row r="7" spans="1:3" s="149" customFormat="1" ht="21.75" customHeight="1">
      <c r="A7" s="158">
        <v>20101</v>
      </c>
      <c r="B7" s="159" t="s">
        <v>37</v>
      </c>
      <c r="C7" s="160">
        <f>SUM(C8:C14)</f>
        <v>691</v>
      </c>
    </row>
    <row r="8" spans="1:3" s="149" customFormat="1" ht="21.75" customHeight="1">
      <c r="A8" s="158">
        <v>2010101</v>
      </c>
      <c r="B8" s="158" t="s">
        <v>38</v>
      </c>
      <c r="C8" s="160">
        <v>522</v>
      </c>
    </row>
    <row r="9" spans="1:3" s="149" customFormat="1" ht="21.75" customHeight="1">
      <c r="A9" s="158">
        <v>2010102</v>
      </c>
      <c r="B9" s="158" t="s">
        <v>39</v>
      </c>
      <c r="C9" s="160">
        <v>31</v>
      </c>
    </row>
    <row r="10" spans="1:3" s="149" customFormat="1" ht="21.75" customHeight="1">
      <c r="A10" s="158">
        <v>2010104</v>
      </c>
      <c r="B10" s="158" t="s">
        <v>40</v>
      </c>
      <c r="C10" s="160">
        <v>19</v>
      </c>
    </row>
    <row r="11" spans="1:3" s="149" customFormat="1" ht="21.75" customHeight="1">
      <c r="A11" s="158">
        <v>2010105</v>
      </c>
      <c r="B11" s="158" t="s">
        <v>41</v>
      </c>
      <c r="C11" s="160">
        <v>10</v>
      </c>
    </row>
    <row r="12" spans="1:3" s="149" customFormat="1" ht="21.75" customHeight="1">
      <c r="A12" s="158">
        <v>2010106</v>
      </c>
      <c r="B12" s="158" t="s">
        <v>42</v>
      </c>
      <c r="C12" s="160">
        <v>10</v>
      </c>
    </row>
    <row r="13" spans="1:3" s="149" customFormat="1" ht="21.75" customHeight="1">
      <c r="A13" s="158">
        <v>2010108</v>
      </c>
      <c r="B13" s="158" t="s">
        <v>43</v>
      </c>
      <c r="C13" s="160">
        <v>48</v>
      </c>
    </row>
    <row r="14" spans="1:3" s="149" customFormat="1" ht="21.75" customHeight="1">
      <c r="A14" s="158">
        <v>2010199</v>
      </c>
      <c r="B14" s="158" t="s">
        <v>44</v>
      </c>
      <c r="C14" s="160">
        <v>51</v>
      </c>
    </row>
    <row r="15" spans="1:3" s="149" customFormat="1" ht="21.75" customHeight="1">
      <c r="A15" s="158">
        <v>20102</v>
      </c>
      <c r="B15" s="159" t="s">
        <v>45</v>
      </c>
      <c r="C15" s="160">
        <f>SUM(C16:C20)</f>
        <v>547</v>
      </c>
    </row>
    <row r="16" spans="1:3" s="149" customFormat="1" ht="21.75" customHeight="1">
      <c r="A16" s="158">
        <v>2010201</v>
      </c>
      <c r="B16" s="158" t="s">
        <v>38</v>
      </c>
      <c r="C16" s="160">
        <v>399</v>
      </c>
    </row>
    <row r="17" spans="1:3" s="149" customFormat="1" ht="21.75" customHeight="1">
      <c r="A17" s="158">
        <v>2010202</v>
      </c>
      <c r="B17" s="158" t="s">
        <v>39</v>
      </c>
      <c r="C17" s="160">
        <v>85</v>
      </c>
    </row>
    <row r="18" spans="1:3" s="149" customFormat="1" ht="21.75" customHeight="1">
      <c r="A18" s="158">
        <v>2010204</v>
      </c>
      <c r="B18" s="158" t="s">
        <v>46</v>
      </c>
      <c r="C18" s="160">
        <v>4</v>
      </c>
    </row>
    <row r="19" spans="1:3" s="149" customFormat="1" ht="21.75" customHeight="1">
      <c r="A19" s="158">
        <v>2010205</v>
      </c>
      <c r="B19" s="158" t="s">
        <v>47</v>
      </c>
      <c r="C19" s="160">
        <v>6</v>
      </c>
    </row>
    <row r="20" spans="1:3" s="149" customFormat="1" ht="21.75" customHeight="1">
      <c r="A20" s="158">
        <v>2010299</v>
      </c>
      <c r="B20" s="158" t="s">
        <v>48</v>
      </c>
      <c r="C20" s="160">
        <v>53</v>
      </c>
    </row>
    <row r="21" spans="1:3" s="149" customFormat="1" ht="21.75" customHeight="1">
      <c r="A21" s="158">
        <v>20103</v>
      </c>
      <c r="B21" s="159" t="s">
        <v>49</v>
      </c>
      <c r="C21" s="160">
        <f>SUM(C22:C27)</f>
        <v>51600</v>
      </c>
    </row>
    <row r="22" spans="1:3" s="149" customFormat="1" ht="21.75" customHeight="1">
      <c r="A22" s="158">
        <v>2010301</v>
      </c>
      <c r="B22" s="158" t="s">
        <v>38</v>
      </c>
      <c r="C22" s="160">
        <v>12705</v>
      </c>
    </row>
    <row r="23" spans="1:3" s="149" customFormat="1" ht="21.75" customHeight="1">
      <c r="A23" s="158">
        <v>2010302</v>
      </c>
      <c r="B23" s="158" t="s">
        <v>39</v>
      </c>
      <c r="C23" s="160">
        <v>1224</v>
      </c>
    </row>
    <row r="24" spans="1:3" s="149" customFormat="1" ht="21.75" customHeight="1">
      <c r="A24" s="158">
        <v>2010305</v>
      </c>
      <c r="B24" s="158" t="s">
        <v>50</v>
      </c>
      <c r="C24" s="160">
        <v>445</v>
      </c>
    </row>
    <row r="25" spans="1:3" s="149" customFormat="1" ht="21.75" customHeight="1">
      <c r="A25" s="158">
        <v>2010308</v>
      </c>
      <c r="B25" s="158" t="s">
        <v>51</v>
      </c>
      <c r="C25" s="160">
        <v>235</v>
      </c>
    </row>
    <row r="26" spans="1:3" s="149" customFormat="1" ht="21.75" customHeight="1">
      <c r="A26" s="158">
        <v>2010350</v>
      </c>
      <c r="B26" s="158" t="s">
        <v>52</v>
      </c>
      <c r="C26" s="160">
        <v>712</v>
      </c>
    </row>
    <row r="27" spans="1:3" s="149" customFormat="1" ht="21.75" customHeight="1">
      <c r="A27" s="158">
        <v>2010399</v>
      </c>
      <c r="B27" s="158" t="s">
        <v>53</v>
      </c>
      <c r="C27" s="160">
        <v>36279</v>
      </c>
    </row>
    <row r="28" spans="1:3" s="149" customFormat="1" ht="21.75" customHeight="1">
      <c r="A28" s="158">
        <v>20104</v>
      </c>
      <c r="B28" s="159" t="s">
        <v>54</v>
      </c>
      <c r="C28" s="160">
        <f>SUM(C29:C32)</f>
        <v>518</v>
      </c>
    </row>
    <row r="29" spans="1:3" s="149" customFormat="1" ht="21.75" customHeight="1">
      <c r="A29" s="158">
        <v>2010401</v>
      </c>
      <c r="B29" s="158" t="s">
        <v>38</v>
      </c>
      <c r="C29" s="160">
        <v>437</v>
      </c>
    </row>
    <row r="30" spans="1:3" s="149" customFormat="1" ht="21.75" customHeight="1">
      <c r="A30" s="158">
        <v>2010402</v>
      </c>
      <c r="B30" s="158" t="s">
        <v>39</v>
      </c>
      <c r="C30" s="160">
        <v>17</v>
      </c>
    </row>
    <row r="31" spans="1:3" s="149" customFormat="1" ht="21.75" customHeight="1">
      <c r="A31" s="158">
        <v>2010450</v>
      </c>
      <c r="B31" s="158" t="s">
        <v>52</v>
      </c>
      <c r="C31" s="160">
        <v>7</v>
      </c>
    </row>
    <row r="32" spans="1:3" s="149" customFormat="1" ht="21.75" customHeight="1">
      <c r="A32" s="158">
        <v>2010499</v>
      </c>
      <c r="B32" s="158" t="s">
        <v>55</v>
      </c>
      <c r="C32" s="160">
        <v>57</v>
      </c>
    </row>
    <row r="33" spans="1:3" s="149" customFormat="1" ht="21.75" customHeight="1">
      <c r="A33" s="158">
        <v>20105</v>
      </c>
      <c r="B33" s="159" t="s">
        <v>56</v>
      </c>
      <c r="C33" s="160">
        <f>SUM(C34:C39)</f>
        <v>351</v>
      </c>
    </row>
    <row r="34" spans="1:3" s="149" customFormat="1" ht="21.75" customHeight="1">
      <c r="A34" s="158">
        <v>2010501</v>
      </c>
      <c r="B34" s="158" t="s">
        <v>38</v>
      </c>
      <c r="C34" s="160">
        <v>151</v>
      </c>
    </row>
    <row r="35" spans="1:3" s="149" customFormat="1" ht="21.75" customHeight="1">
      <c r="A35" s="158">
        <v>2010502</v>
      </c>
      <c r="B35" s="158" t="s">
        <v>39</v>
      </c>
      <c r="C35" s="160">
        <v>5</v>
      </c>
    </row>
    <row r="36" spans="1:3" s="149" customFormat="1" ht="21.75" customHeight="1">
      <c r="A36" s="158">
        <v>2010505</v>
      </c>
      <c r="B36" s="158" t="s">
        <v>57</v>
      </c>
      <c r="C36" s="160">
        <v>75</v>
      </c>
    </row>
    <row r="37" spans="1:3" s="149" customFormat="1" ht="21.75" customHeight="1">
      <c r="A37" s="158">
        <v>2010508</v>
      </c>
      <c r="B37" s="158" t="s">
        <v>58</v>
      </c>
      <c r="C37" s="160">
        <v>20</v>
      </c>
    </row>
    <row r="38" spans="1:3" s="149" customFormat="1" ht="21.75" customHeight="1">
      <c r="A38" s="158">
        <v>2010550</v>
      </c>
      <c r="B38" s="158" t="s">
        <v>52</v>
      </c>
      <c r="C38" s="160">
        <v>68</v>
      </c>
    </row>
    <row r="39" spans="1:3" s="149" customFormat="1" ht="21.75" customHeight="1">
      <c r="A39" s="158">
        <v>2010599</v>
      </c>
      <c r="B39" s="158" t="s">
        <v>59</v>
      </c>
      <c r="C39" s="160">
        <v>32</v>
      </c>
    </row>
    <row r="40" spans="1:3" s="149" customFormat="1" ht="21.75" customHeight="1">
      <c r="A40" s="158">
        <v>20106</v>
      </c>
      <c r="B40" s="159" t="s">
        <v>60</v>
      </c>
      <c r="C40" s="160">
        <f>SUM(C41:C48)</f>
        <v>4863</v>
      </c>
    </row>
    <row r="41" spans="1:3" s="149" customFormat="1" ht="21.75" customHeight="1">
      <c r="A41" s="158">
        <v>2010601</v>
      </c>
      <c r="B41" s="158" t="s">
        <v>38</v>
      </c>
      <c r="C41" s="160">
        <v>1392</v>
      </c>
    </row>
    <row r="42" spans="1:3" s="149" customFormat="1" ht="21.75" customHeight="1">
      <c r="A42" s="158">
        <v>2010602</v>
      </c>
      <c r="B42" s="158" t="s">
        <v>39</v>
      </c>
      <c r="C42" s="160">
        <v>56</v>
      </c>
    </row>
    <row r="43" spans="1:3" s="149" customFormat="1" ht="21.75" customHeight="1">
      <c r="A43" s="158">
        <v>2010604</v>
      </c>
      <c r="B43" s="158" t="s">
        <v>61</v>
      </c>
      <c r="C43" s="160">
        <v>15</v>
      </c>
    </row>
    <row r="44" spans="1:3" s="149" customFormat="1" ht="21.75" customHeight="1">
      <c r="A44" s="158">
        <v>2010605</v>
      </c>
      <c r="B44" s="158" t="s">
        <v>62</v>
      </c>
      <c r="C44" s="160">
        <v>14</v>
      </c>
    </row>
    <row r="45" spans="1:3" s="149" customFormat="1" ht="21.75" customHeight="1">
      <c r="A45" s="158">
        <v>2010607</v>
      </c>
      <c r="B45" s="158" t="s">
        <v>63</v>
      </c>
      <c r="C45" s="160">
        <v>15</v>
      </c>
    </row>
    <row r="46" spans="1:3" s="149" customFormat="1" ht="21.75" customHeight="1">
      <c r="A46" s="158">
        <v>2010608</v>
      </c>
      <c r="B46" s="158" t="s">
        <v>64</v>
      </c>
      <c r="C46" s="160">
        <v>156</v>
      </c>
    </row>
    <row r="47" spans="1:3" s="149" customFormat="1" ht="21.75" customHeight="1">
      <c r="A47" s="158">
        <v>2010650</v>
      </c>
      <c r="B47" s="158" t="s">
        <v>52</v>
      </c>
      <c r="C47" s="160">
        <v>2679</v>
      </c>
    </row>
    <row r="48" spans="1:3" s="149" customFormat="1" ht="21.75" customHeight="1">
      <c r="A48" s="158">
        <v>2010699</v>
      </c>
      <c r="B48" s="158" t="s">
        <v>65</v>
      </c>
      <c r="C48" s="160">
        <v>536</v>
      </c>
    </row>
    <row r="49" spans="1:3" s="149" customFormat="1" ht="21.75" customHeight="1">
      <c r="A49" s="158">
        <v>20107</v>
      </c>
      <c r="B49" s="159" t="s">
        <v>66</v>
      </c>
      <c r="C49" s="160">
        <f>SUM(C50:C52)</f>
        <v>1931</v>
      </c>
    </row>
    <row r="50" spans="1:3" s="149" customFormat="1" ht="21.75" customHeight="1">
      <c r="A50" s="158">
        <v>2010701</v>
      </c>
      <c r="B50" s="158" t="s">
        <v>38</v>
      </c>
      <c r="C50" s="160">
        <v>1826</v>
      </c>
    </row>
    <row r="51" spans="1:3" s="149" customFormat="1" ht="21.75" customHeight="1">
      <c r="A51" s="158">
        <v>2010702</v>
      </c>
      <c r="B51" s="158" t="s">
        <v>39</v>
      </c>
      <c r="C51" s="160">
        <v>5</v>
      </c>
    </row>
    <row r="52" spans="1:3" s="149" customFormat="1" ht="21.75" customHeight="1">
      <c r="A52" s="158">
        <v>2010799</v>
      </c>
      <c r="B52" s="158" t="s">
        <v>67</v>
      </c>
      <c r="C52" s="160">
        <v>100</v>
      </c>
    </row>
    <row r="53" spans="1:3" s="149" customFormat="1" ht="21.75" customHeight="1">
      <c r="A53" s="158">
        <v>20108</v>
      </c>
      <c r="B53" s="159" t="s">
        <v>68</v>
      </c>
      <c r="C53" s="160">
        <f>SUM(C54:C58)</f>
        <v>442</v>
      </c>
    </row>
    <row r="54" spans="1:3" s="149" customFormat="1" ht="21.75" customHeight="1">
      <c r="A54" s="158">
        <v>2010801</v>
      </c>
      <c r="B54" s="158" t="s">
        <v>38</v>
      </c>
      <c r="C54" s="160">
        <v>277</v>
      </c>
    </row>
    <row r="55" spans="1:3" s="149" customFormat="1" ht="21.75" customHeight="1">
      <c r="A55" s="158">
        <v>2010804</v>
      </c>
      <c r="B55" s="158" t="s">
        <v>69</v>
      </c>
      <c r="C55" s="160">
        <v>65</v>
      </c>
    </row>
    <row r="56" spans="1:3" s="149" customFormat="1" ht="21.75" customHeight="1">
      <c r="A56" s="158">
        <v>2010805</v>
      </c>
      <c r="B56" s="158" t="s">
        <v>70</v>
      </c>
      <c r="C56" s="160">
        <v>10</v>
      </c>
    </row>
    <row r="57" spans="1:3" s="149" customFormat="1" ht="21.75" customHeight="1">
      <c r="A57" s="158">
        <v>2010850</v>
      </c>
      <c r="B57" s="158" t="s">
        <v>52</v>
      </c>
      <c r="C57" s="160">
        <v>64</v>
      </c>
    </row>
    <row r="58" spans="1:3" s="149" customFormat="1" ht="21.75" customHeight="1">
      <c r="A58" s="158">
        <v>2010899</v>
      </c>
      <c r="B58" s="158" t="s">
        <v>71</v>
      </c>
      <c r="C58" s="160">
        <v>26</v>
      </c>
    </row>
    <row r="59" spans="1:3" s="149" customFormat="1" ht="21.75" customHeight="1">
      <c r="A59" s="158">
        <v>20111</v>
      </c>
      <c r="B59" s="159" t="s">
        <v>72</v>
      </c>
      <c r="C59" s="160">
        <f>SUM(C60:C64)</f>
        <v>1591</v>
      </c>
    </row>
    <row r="60" spans="1:3" s="149" customFormat="1" ht="21.75" customHeight="1">
      <c r="A60" s="158">
        <v>2011101</v>
      </c>
      <c r="B60" s="158" t="s">
        <v>38</v>
      </c>
      <c r="C60" s="160">
        <v>1123</v>
      </c>
    </row>
    <row r="61" spans="1:3" s="149" customFormat="1" ht="21.75" customHeight="1">
      <c r="A61" s="158">
        <v>2011102</v>
      </c>
      <c r="B61" s="158" t="s">
        <v>39</v>
      </c>
      <c r="C61" s="160">
        <v>325</v>
      </c>
    </row>
    <row r="62" spans="1:3" s="149" customFormat="1" ht="21.75" customHeight="1">
      <c r="A62" s="158">
        <v>2011106</v>
      </c>
      <c r="B62" s="158" t="s">
        <v>73</v>
      </c>
      <c r="C62" s="160">
        <v>51</v>
      </c>
    </row>
    <row r="63" spans="1:3" s="149" customFormat="1" ht="21.75" customHeight="1">
      <c r="A63" s="158">
        <v>2011150</v>
      </c>
      <c r="B63" s="158" t="s">
        <v>52</v>
      </c>
      <c r="C63" s="160">
        <v>32</v>
      </c>
    </row>
    <row r="64" spans="1:3" s="149" customFormat="1" ht="21.75" customHeight="1">
      <c r="A64" s="158">
        <v>2011199</v>
      </c>
      <c r="B64" s="158" t="s">
        <v>74</v>
      </c>
      <c r="C64" s="160">
        <v>60</v>
      </c>
    </row>
    <row r="65" spans="1:3" s="149" customFormat="1" ht="21.75" customHeight="1">
      <c r="A65" s="158">
        <v>20113</v>
      </c>
      <c r="B65" s="159" t="s">
        <v>75</v>
      </c>
      <c r="C65" s="160">
        <f>SUM(C66:C70)</f>
        <v>478</v>
      </c>
    </row>
    <row r="66" spans="1:3" s="149" customFormat="1" ht="21.75" customHeight="1">
      <c r="A66" s="158">
        <v>2011301</v>
      </c>
      <c r="B66" s="158" t="s">
        <v>38</v>
      </c>
      <c r="C66" s="160">
        <v>154</v>
      </c>
    </row>
    <row r="67" spans="1:3" s="149" customFormat="1" ht="21.75" customHeight="1">
      <c r="A67" s="158">
        <v>2011302</v>
      </c>
      <c r="B67" s="158" t="s">
        <v>39</v>
      </c>
      <c r="C67" s="160">
        <v>3</v>
      </c>
    </row>
    <row r="68" spans="1:3" s="149" customFormat="1" ht="21.75" customHeight="1">
      <c r="A68" s="158">
        <v>2011308</v>
      </c>
      <c r="B68" s="158" t="s">
        <v>76</v>
      </c>
      <c r="C68" s="160">
        <v>259</v>
      </c>
    </row>
    <row r="69" spans="1:3" s="149" customFormat="1" ht="21.75" customHeight="1">
      <c r="A69" s="158">
        <v>2011350</v>
      </c>
      <c r="B69" s="158" t="s">
        <v>52</v>
      </c>
      <c r="C69" s="160">
        <v>26</v>
      </c>
    </row>
    <row r="70" spans="1:3" s="149" customFormat="1" ht="21.75" customHeight="1">
      <c r="A70" s="158">
        <v>2011399</v>
      </c>
      <c r="B70" s="158" t="s">
        <v>77</v>
      </c>
      <c r="C70" s="160">
        <v>36</v>
      </c>
    </row>
    <row r="71" spans="1:3" s="149" customFormat="1" ht="21.75" customHeight="1">
      <c r="A71" s="158">
        <v>20123</v>
      </c>
      <c r="B71" s="159" t="s">
        <v>78</v>
      </c>
      <c r="C71" s="160">
        <f>SUM(C72:C75)</f>
        <v>108</v>
      </c>
    </row>
    <row r="72" spans="1:3" s="149" customFormat="1" ht="21.75" customHeight="1">
      <c r="A72" s="158">
        <v>2012301</v>
      </c>
      <c r="B72" s="158" t="s">
        <v>38</v>
      </c>
      <c r="C72" s="160">
        <v>60</v>
      </c>
    </row>
    <row r="73" spans="1:3" s="149" customFormat="1" ht="21.75" customHeight="1">
      <c r="A73" s="158">
        <v>2012304</v>
      </c>
      <c r="B73" s="158" t="s">
        <v>79</v>
      </c>
      <c r="C73" s="160">
        <v>12</v>
      </c>
    </row>
    <row r="74" spans="1:3" s="149" customFormat="1" ht="21.75" customHeight="1">
      <c r="A74" s="158">
        <v>2012350</v>
      </c>
      <c r="B74" s="158" t="s">
        <v>52</v>
      </c>
      <c r="C74" s="160">
        <v>3</v>
      </c>
    </row>
    <row r="75" spans="1:3" s="149" customFormat="1" ht="21.75" customHeight="1">
      <c r="A75" s="158">
        <v>2012399</v>
      </c>
      <c r="B75" s="158" t="s">
        <v>80</v>
      </c>
      <c r="C75" s="160">
        <v>33</v>
      </c>
    </row>
    <row r="76" spans="1:3" s="149" customFormat="1" ht="21.75" customHeight="1">
      <c r="A76" s="158">
        <v>20125</v>
      </c>
      <c r="B76" s="159" t="s">
        <v>81</v>
      </c>
      <c r="C76" s="160">
        <f>SUM(C77:C77)</f>
        <v>5</v>
      </c>
    </row>
    <row r="77" spans="1:3" s="149" customFormat="1" ht="21.75" customHeight="1">
      <c r="A77" s="158">
        <v>2012504</v>
      </c>
      <c r="B77" s="158" t="s">
        <v>82</v>
      </c>
      <c r="C77" s="160">
        <v>5</v>
      </c>
    </row>
    <row r="78" spans="1:3" s="149" customFormat="1" ht="21.75" customHeight="1">
      <c r="A78" s="158">
        <v>20126</v>
      </c>
      <c r="B78" s="159" t="s">
        <v>83</v>
      </c>
      <c r="C78" s="160">
        <f>SUM(C79:C81)</f>
        <v>202</v>
      </c>
    </row>
    <row r="79" spans="1:3" s="149" customFormat="1" ht="21.75" customHeight="1">
      <c r="A79" s="158">
        <v>2012601</v>
      </c>
      <c r="B79" s="158" t="s">
        <v>38</v>
      </c>
      <c r="C79" s="160">
        <v>63</v>
      </c>
    </row>
    <row r="80" spans="1:3" s="149" customFormat="1" ht="21.75" customHeight="1">
      <c r="A80" s="158">
        <v>2012604</v>
      </c>
      <c r="B80" s="158" t="s">
        <v>84</v>
      </c>
      <c r="C80" s="160">
        <v>107</v>
      </c>
    </row>
    <row r="81" spans="1:3" s="149" customFormat="1" ht="21.75" customHeight="1">
      <c r="A81" s="158">
        <v>2012699</v>
      </c>
      <c r="B81" s="158" t="s">
        <v>85</v>
      </c>
      <c r="C81" s="160">
        <v>32</v>
      </c>
    </row>
    <row r="82" spans="1:3" s="149" customFormat="1" ht="21.75" customHeight="1">
      <c r="A82" s="158">
        <v>20128</v>
      </c>
      <c r="B82" s="159" t="s">
        <v>86</v>
      </c>
      <c r="C82" s="160">
        <f>SUM(C83:C84)</f>
        <v>73</v>
      </c>
    </row>
    <row r="83" spans="1:3" s="149" customFormat="1" ht="21.75" customHeight="1">
      <c r="A83" s="158">
        <v>2012801</v>
      </c>
      <c r="B83" s="158" t="s">
        <v>38</v>
      </c>
      <c r="C83" s="160">
        <v>58</v>
      </c>
    </row>
    <row r="84" spans="1:3" s="149" customFormat="1" ht="21.75" customHeight="1">
      <c r="A84" s="158">
        <v>2012802</v>
      </c>
      <c r="B84" s="158" t="s">
        <v>39</v>
      </c>
      <c r="C84" s="160">
        <v>15</v>
      </c>
    </row>
    <row r="85" spans="1:3" s="149" customFormat="1" ht="21.75" customHeight="1">
      <c r="A85" s="158">
        <v>20129</v>
      </c>
      <c r="B85" s="159" t="s">
        <v>87</v>
      </c>
      <c r="C85" s="160">
        <f>SUM(C86:C90)</f>
        <v>444</v>
      </c>
    </row>
    <row r="86" spans="1:3" s="149" customFormat="1" ht="21.75" customHeight="1">
      <c r="A86" s="158">
        <v>2012901</v>
      </c>
      <c r="B86" s="158" t="s">
        <v>38</v>
      </c>
      <c r="C86" s="160">
        <v>311</v>
      </c>
    </row>
    <row r="87" spans="1:3" s="149" customFormat="1" ht="21.75" customHeight="1">
      <c r="A87" s="158">
        <v>2012902</v>
      </c>
      <c r="B87" s="158" t="s">
        <v>39</v>
      </c>
      <c r="C87" s="160">
        <v>74</v>
      </c>
    </row>
    <row r="88" spans="1:3" s="149" customFormat="1" ht="21.75" customHeight="1">
      <c r="A88" s="158">
        <v>2012906</v>
      </c>
      <c r="B88" s="158" t="s">
        <v>88</v>
      </c>
      <c r="C88" s="160">
        <v>5</v>
      </c>
    </row>
    <row r="89" spans="1:3" s="149" customFormat="1" ht="21.75" customHeight="1">
      <c r="A89" s="158">
        <v>2012950</v>
      </c>
      <c r="B89" s="158" t="s">
        <v>52</v>
      </c>
      <c r="C89" s="160">
        <v>7</v>
      </c>
    </row>
    <row r="90" spans="1:3" s="149" customFormat="1" ht="21.75" customHeight="1">
      <c r="A90" s="158">
        <v>2012999</v>
      </c>
      <c r="B90" s="158" t="s">
        <v>89</v>
      </c>
      <c r="C90" s="160">
        <v>47</v>
      </c>
    </row>
    <row r="91" spans="1:3" s="149" customFormat="1" ht="21.75" customHeight="1">
      <c r="A91" s="158">
        <v>20131</v>
      </c>
      <c r="B91" s="159" t="s">
        <v>90</v>
      </c>
      <c r="C91" s="160">
        <f>SUM(C92:C95)</f>
        <v>1112</v>
      </c>
    </row>
    <row r="92" spans="1:3" s="149" customFormat="1" ht="21.75" customHeight="1">
      <c r="A92" s="158">
        <v>2013101</v>
      </c>
      <c r="B92" s="158" t="s">
        <v>38</v>
      </c>
      <c r="C92" s="160">
        <v>366</v>
      </c>
    </row>
    <row r="93" spans="1:3" s="149" customFormat="1" ht="21.75" customHeight="1">
      <c r="A93" s="158">
        <v>2013102</v>
      </c>
      <c r="B93" s="158" t="s">
        <v>39</v>
      </c>
      <c r="C93" s="160">
        <v>423</v>
      </c>
    </row>
    <row r="94" spans="1:3" s="149" customFormat="1" ht="21.75" customHeight="1">
      <c r="A94" s="158">
        <v>2013105</v>
      </c>
      <c r="B94" s="158" t="s">
        <v>91</v>
      </c>
      <c r="C94" s="160">
        <v>70</v>
      </c>
    </row>
    <row r="95" spans="1:3" s="149" customFormat="1" ht="21.75" customHeight="1">
      <c r="A95" s="158">
        <v>2013199</v>
      </c>
      <c r="B95" s="158" t="s">
        <v>92</v>
      </c>
      <c r="C95" s="160">
        <v>253</v>
      </c>
    </row>
    <row r="96" spans="1:3" s="149" customFormat="1" ht="21.75" customHeight="1">
      <c r="A96" s="158">
        <v>20132</v>
      </c>
      <c r="B96" s="159" t="s">
        <v>93</v>
      </c>
      <c r="C96" s="160">
        <f>SUM(C97:C100)</f>
        <v>1409</v>
      </c>
    </row>
    <row r="97" spans="1:3" s="149" customFormat="1" ht="21.75" customHeight="1">
      <c r="A97" s="158">
        <v>2013201</v>
      </c>
      <c r="B97" s="158" t="s">
        <v>38</v>
      </c>
      <c r="C97" s="160">
        <v>462</v>
      </c>
    </row>
    <row r="98" spans="1:3" s="149" customFormat="1" ht="21.75" customHeight="1">
      <c r="A98" s="158">
        <v>2013202</v>
      </c>
      <c r="B98" s="158" t="s">
        <v>39</v>
      </c>
      <c r="C98" s="160">
        <v>49</v>
      </c>
    </row>
    <row r="99" spans="1:3" s="149" customFormat="1" ht="21.75" customHeight="1">
      <c r="A99" s="158">
        <v>2013250</v>
      </c>
      <c r="B99" s="158" t="s">
        <v>52</v>
      </c>
      <c r="C99" s="160">
        <v>58</v>
      </c>
    </row>
    <row r="100" spans="1:3" s="149" customFormat="1" ht="21.75" customHeight="1">
      <c r="A100" s="158">
        <v>2013299</v>
      </c>
      <c r="B100" s="158" t="s">
        <v>94</v>
      </c>
      <c r="C100" s="160">
        <v>840</v>
      </c>
    </row>
    <row r="101" spans="1:3" s="149" customFormat="1" ht="21.75" customHeight="1">
      <c r="A101" s="158">
        <v>20133</v>
      </c>
      <c r="B101" s="159" t="s">
        <v>95</v>
      </c>
      <c r="C101" s="160">
        <f>SUM(C102:C106)</f>
        <v>907</v>
      </c>
    </row>
    <row r="102" spans="1:3" s="149" customFormat="1" ht="21.75" customHeight="1">
      <c r="A102" s="158">
        <v>2013301</v>
      </c>
      <c r="B102" s="158" t="s">
        <v>38</v>
      </c>
      <c r="C102" s="160">
        <v>403</v>
      </c>
    </row>
    <row r="103" spans="1:3" s="149" customFormat="1" ht="21.75" customHeight="1">
      <c r="A103" s="158">
        <v>2013302</v>
      </c>
      <c r="B103" s="158" t="s">
        <v>39</v>
      </c>
      <c r="C103" s="160">
        <v>47</v>
      </c>
    </row>
    <row r="104" spans="1:3" s="149" customFormat="1" ht="21.75" customHeight="1">
      <c r="A104" s="158">
        <v>2013304</v>
      </c>
      <c r="B104" s="158" t="s">
        <v>96</v>
      </c>
      <c r="C104" s="160">
        <v>78</v>
      </c>
    </row>
    <row r="105" spans="1:3" s="149" customFormat="1" ht="21.75" customHeight="1">
      <c r="A105" s="158">
        <v>2013350</v>
      </c>
      <c r="B105" s="158" t="s">
        <v>52</v>
      </c>
      <c r="C105" s="160">
        <v>81</v>
      </c>
    </row>
    <row r="106" spans="1:3" s="149" customFormat="1" ht="21.75" customHeight="1">
      <c r="A106" s="158">
        <v>2013399</v>
      </c>
      <c r="B106" s="158" t="s">
        <v>97</v>
      </c>
      <c r="C106" s="160">
        <v>298</v>
      </c>
    </row>
    <row r="107" spans="1:3" s="149" customFormat="1" ht="21.75" customHeight="1">
      <c r="A107" s="158">
        <v>20134</v>
      </c>
      <c r="B107" s="159" t="s">
        <v>98</v>
      </c>
      <c r="C107" s="160">
        <f>SUM(C108:C112)</f>
        <v>213</v>
      </c>
    </row>
    <row r="108" spans="1:3" s="149" customFormat="1" ht="21.75" customHeight="1">
      <c r="A108" s="158">
        <v>2013401</v>
      </c>
      <c r="B108" s="158" t="s">
        <v>38</v>
      </c>
      <c r="C108" s="160">
        <v>126</v>
      </c>
    </row>
    <row r="109" spans="1:3" s="149" customFormat="1" ht="21.75" customHeight="1">
      <c r="A109" s="158">
        <v>2013402</v>
      </c>
      <c r="B109" s="158" t="s">
        <v>39</v>
      </c>
      <c r="C109" s="160">
        <v>38</v>
      </c>
    </row>
    <row r="110" spans="1:3" s="149" customFormat="1" ht="21.75" customHeight="1">
      <c r="A110" s="158">
        <v>2013404</v>
      </c>
      <c r="B110" s="158" t="s">
        <v>99</v>
      </c>
      <c r="C110" s="160">
        <v>23</v>
      </c>
    </row>
    <row r="111" spans="1:3" s="149" customFormat="1" ht="21.75" customHeight="1">
      <c r="A111" s="158">
        <v>2013405</v>
      </c>
      <c r="B111" s="158" t="s">
        <v>100</v>
      </c>
      <c r="C111" s="160">
        <v>6</v>
      </c>
    </row>
    <row r="112" spans="1:3" s="149" customFormat="1" ht="21.75" customHeight="1">
      <c r="A112" s="158">
        <v>2013499</v>
      </c>
      <c r="B112" s="158" t="s">
        <v>101</v>
      </c>
      <c r="C112" s="160">
        <v>20</v>
      </c>
    </row>
    <row r="113" spans="1:3" s="149" customFormat="1" ht="21.75" customHeight="1">
      <c r="A113" s="158">
        <v>20136</v>
      </c>
      <c r="B113" s="159" t="s">
        <v>102</v>
      </c>
      <c r="C113" s="160">
        <f>SUM(C114:C117)</f>
        <v>245</v>
      </c>
    </row>
    <row r="114" spans="1:3" s="149" customFormat="1" ht="21.75" customHeight="1">
      <c r="A114" s="158">
        <v>2013601</v>
      </c>
      <c r="B114" s="158" t="s">
        <v>38</v>
      </c>
      <c r="C114" s="160">
        <v>136</v>
      </c>
    </row>
    <row r="115" spans="1:3" s="149" customFormat="1" ht="21.75" customHeight="1">
      <c r="A115" s="158">
        <v>2013602</v>
      </c>
      <c r="B115" s="158" t="s">
        <v>39</v>
      </c>
      <c r="C115" s="160">
        <v>2</v>
      </c>
    </row>
    <row r="116" spans="1:3" s="149" customFormat="1" ht="21.75" customHeight="1">
      <c r="A116" s="158">
        <v>2013650</v>
      </c>
      <c r="B116" s="158" t="s">
        <v>52</v>
      </c>
      <c r="C116" s="160">
        <v>80</v>
      </c>
    </row>
    <row r="117" spans="1:3" s="149" customFormat="1" ht="21.75" customHeight="1">
      <c r="A117" s="158">
        <v>2013699</v>
      </c>
      <c r="B117" s="158" t="s">
        <v>103</v>
      </c>
      <c r="C117" s="160">
        <v>27</v>
      </c>
    </row>
    <row r="118" spans="1:3" s="149" customFormat="1" ht="21.75" customHeight="1">
      <c r="A118" s="158">
        <v>20137</v>
      </c>
      <c r="B118" s="159" t="s">
        <v>104</v>
      </c>
      <c r="C118" s="160">
        <f>SUM(C119:C122)</f>
        <v>143</v>
      </c>
    </row>
    <row r="119" spans="1:3" s="149" customFormat="1" ht="21.75" customHeight="1">
      <c r="A119" s="158">
        <v>2013701</v>
      </c>
      <c r="B119" s="158" t="s">
        <v>38</v>
      </c>
      <c r="C119" s="160">
        <v>21</v>
      </c>
    </row>
    <row r="120" spans="1:3" s="149" customFormat="1" ht="21.75" customHeight="1">
      <c r="A120" s="158">
        <v>2013702</v>
      </c>
      <c r="B120" s="158" t="s">
        <v>39</v>
      </c>
      <c r="C120" s="160">
        <v>111</v>
      </c>
    </row>
    <row r="121" spans="1:3" s="149" customFormat="1" ht="21.75" customHeight="1">
      <c r="A121" s="158">
        <v>2013750</v>
      </c>
      <c r="B121" s="158" t="s">
        <v>52</v>
      </c>
      <c r="C121" s="160">
        <v>5</v>
      </c>
    </row>
    <row r="122" spans="1:3" s="149" customFormat="1" ht="21.75" customHeight="1">
      <c r="A122" s="158">
        <v>2013799</v>
      </c>
      <c r="B122" s="158" t="s">
        <v>105</v>
      </c>
      <c r="C122" s="160">
        <v>6</v>
      </c>
    </row>
    <row r="123" spans="1:3" s="149" customFormat="1" ht="21.75" customHeight="1">
      <c r="A123" s="158">
        <v>20138</v>
      </c>
      <c r="B123" s="159" t="s">
        <v>106</v>
      </c>
      <c r="C123" s="160">
        <f>SUM(C124:C129)</f>
        <v>4712</v>
      </c>
    </row>
    <row r="124" spans="1:3" s="149" customFormat="1" ht="21.75" customHeight="1">
      <c r="A124" s="158">
        <v>2013801</v>
      </c>
      <c r="B124" s="158" t="s">
        <v>38</v>
      </c>
      <c r="C124" s="160">
        <v>4530</v>
      </c>
    </row>
    <row r="125" spans="1:3" s="149" customFormat="1" ht="21.75" customHeight="1">
      <c r="A125" s="158">
        <v>2013802</v>
      </c>
      <c r="B125" s="158" t="s">
        <v>39</v>
      </c>
      <c r="C125" s="160">
        <v>8</v>
      </c>
    </row>
    <row r="126" spans="1:3" s="149" customFormat="1" ht="21.75" customHeight="1">
      <c r="A126" s="158">
        <v>2013812</v>
      </c>
      <c r="B126" s="158" t="s">
        <v>107</v>
      </c>
      <c r="C126" s="160">
        <v>21</v>
      </c>
    </row>
    <row r="127" spans="1:3" s="149" customFormat="1" ht="21.75" customHeight="1">
      <c r="A127" s="158">
        <v>2013815</v>
      </c>
      <c r="B127" s="158" t="s">
        <v>108</v>
      </c>
      <c r="C127" s="160">
        <v>60</v>
      </c>
    </row>
    <row r="128" spans="1:3" s="149" customFormat="1" ht="21.75" customHeight="1">
      <c r="A128" s="158">
        <v>2013816</v>
      </c>
      <c r="B128" s="158" t="s">
        <v>109</v>
      </c>
      <c r="C128" s="160">
        <v>39</v>
      </c>
    </row>
    <row r="129" spans="1:3" s="149" customFormat="1" ht="21.75" customHeight="1">
      <c r="A129" s="158">
        <v>2013899</v>
      </c>
      <c r="B129" s="158" t="s">
        <v>110</v>
      </c>
      <c r="C129" s="160">
        <v>54</v>
      </c>
    </row>
    <row r="130" spans="1:3" s="149" customFormat="1" ht="21.75" customHeight="1">
      <c r="A130" s="158">
        <v>20199</v>
      </c>
      <c r="B130" s="159" t="s">
        <v>111</v>
      </c>
      <c r="C130" s="160">
        <f>SUM(C131:C131)</f>
        <v>271</v>
      </c>
    </row>
    <row r="131" spans="1:3" s="149" customFormat="1" ht="21.75" customHeight="1">
      <c r="A131" s="158">
        <v>2019999</v>
      </c>
      <c r="B131" s="158" t="s">
        <v>112</v>
      </c>
      <c r="C131" s="160">
        <v>271</v>
      </c>
    </row>
    <row r="132" spans="1:3" s="149" customFormat="1" ht="21.75" customHeight="1">
      <c r="A132" s="158">
        <v>203</v>
      </c>
      <c r="B132" s="159" t="s">
        <v>113</v>
      </c>
      <c r="C132" s="160">
        <f>SUM(C133)</f>
        <v>109</v>
      </c>
    </row>
    <row r="133" spans="1:3" s="149" customFormat="1" ht="21.75" customHeight="1">
      <c r="A133" s="158">
        <v>20306</v>
      </c>
      <c r="B133" s="159" t="s">
        <v>114</v>
      </c>
      <c r="C133" s="160">
        <f>SUM(C134:C136)</f>
        <v>109</v>
      </c>
    </row>
    <row r="134" spans="1:3" s="149" customFormat="1" ht="21.75" customHeight="1">
      <c r="A134" s="158">
        <v>2030601</v>
      </c>
      <c r="B134" s="158" t="s">
        <v>115</v>
      </c>
      <c r="C134" s="160">
        <v>90</v>
      </c>
    </row>
    <row r="135" spans="1:3" s="149" customFormat="1" ht="21.75" customHeight="1">
      <c r="A135" s="158">
        <v>2030603</v>
      </c>
      <c r="B135" s="158" t="s">
        <v>116</v>
      </c>
      <c r="C135" s="160">
        <v>4</v>
      </c>
    </row>
    <row r="136" spans="1:3" s="149" customFormat="1" ht="21.75" customHeight="1">
      <c r="A136" s="158">
        <v>2030607</v>
      </c>
      <c r="B136" s="158" t="s">
        <v>117</v>
      </c>
      <c r="C136" s="160">
        <v>15</v>
      </c>
    </row>
    <row r="137" spans="1:3" s="149" customFormat="1" ht="21.75" customHeight="1">
      <c r="A137" s="158">
        <v>204</v>
      </c>
      <c r="B137" s="159" t="s">
        <v>118</v>
      </c>
      <c r="C137" s="160">
        <f>C138+C141+C147+C149+C151+C153+C163</f>
        <v>12235</v>
      </c>
    </row>
    <row r="138" spans="1:3" s="149" customFormat="1" ht="21.75" customHeight="1">
      <c r="A138" s="158">
        <v>20401</v>
      </c>
      <c r="B138" s="159" t="s">
        <v>119</v>
      </c>
      <c r="C138" s="160">
        <f>SUM(C139:C140)</f>
        <v>151</v>
      </c>
    </row>
    <row r="139" spans="1:3" s="149" customFormat="1" ht="21.75" customHeight="1">
      <c r="A139" s="158">
        <v>2040101</v>
      </c>
      <c r="B139" s="158" t="s">
        <v>120</v>
      </c>
      <c r="C139" s="160">
        <v>15</v>
      </c>
    </row>
    <row r="140" spans="1:3" s="149" customFormat="1" ht="21.75" customHeight="1">
      <c r="A140" s="158">
        <v>2040199</v>
      </c>
      <c r="B140" s="158" t="s">
        <v>121</v>
      </c>
      <c r="C140" s="160">
        <v>136</v>
      </c>
    </row>
    <row r="141" spans="1:3" s="149" customFormat="1" ht="21.75" customHeight="1">
      <c r="A141" s="158">
        <v>20402</v>
      </c>
      <c r="B141" s="159" t="s">
        <v>122</v>
      </c>
      <c r="C141" s="160">
        <f>SUM(C142:C146)</f>
        <v>10247</v>
      </c>
    </row>
    <row r="142" spans="1:3" s="149" customFormat="1" ht="21.75" customHeight="1">
      <c r="A142" s="158">
        <v>2040201</v>
      </c>
      <c r="B142" s="158" t="s">
        <v>38</v>
      </c>
      <c r="C142" s="160">
        <v>8091</v>
      </c>
    </row>
    <row r="143" spans="1:3" s="149" customFormat="1" ht="21.75" customHeight="1">
      <c r="A143" s="158">
        <v>2040202</v>
      </c>
      <c r="B143" s="158" t="s">
        <v>39</v>
      </c>
      <c r="C143" s="160">
        <v>1429</v>
      </c>
    </row>
    <row r="144" spans="1:3" s="149" customFormat="1" ht="21.75" customHeight="1">
      <c r="A144" s="158">
        <v>2040219</v>
      </c>
      <c r="B144" s="158" t="s">
        <v>63</v>
      </c>
      <c r="C144" s="160">
        <v>292</v>
      </c>
    </row>
    <row r="145" spans="1:3" s="149" customFormat="1" ht="21.75" customHeight="1">
      <c r="A145" s="158">
        <v>2040220</v>
      </c>
      <c r="B145" s="158" t="s">
        <v>123</v>
      </c>
      <c r="C145" s="160">
        <v>421</v>
      </c>
    </row>
    <row r="146" spans="1:3" s="149" customFormat="1" ht="21.75" customHeight="1">
      <c r="A146" s="158">
        <v>2040299</v>
      </c>
      <c r="B146" s="158" t="s">
        <v>124</v>
      </c>
      <c r="C146" s="160">
        <v>14</v>
      </c>
    </row>
    <row r="147" spans="1:3" s="149" customFormat="1" ht="21.75" customHeight="1">
      <c r="A147" s="158">
        <v>20403</v>
      </c>
      <c r="B147" s="159" t="s">
        <v>125</v>
      </c>
      <c r="C147" s="160">
        <f aca="true" t="shared" si="0" ref="C147:C151">SUM(C148:C148)</f>
        <v>808</v>
      </c>
    </row>
    <row r="148" spans="1:3" s="149" customFormat="1" ht="21.75" customHeight="1">
      <c r="A148" s="158">
        <v>2040301</v>
      </c>
      <c r="B148" s="158" t="s">
        <v>38</v>
      </c>
      <c r="C148" s="160">
        <v>808</v>
      </c>
    </row>
    <row r="149" spans="1:3" s="149" customFormat="1" ht="21.75" customHeight="1">
      <c r="A149" s="158">
        <v>20404</v>
      </c>
      <c r="B149" s="159" t="s">
        <v>126</v>
      </c>
      <c r="C149" s="160">
        <f t="shared" si="0"/>
        <v>9</v>
      </c>
    </row>
    <row r="150" spans="1:3" s="149" customFormat="1" ht="21.75" customHeight="1">
      <c r="A150" s="158">
        <v>2040499</v>
      </c>
      <c r="B150" s="158" t="s">
        <v>127</v>
      </c>
      <c r="C150" s="160">
        <v>9</v>
      </c>
    </row>
    <row r="151" spans="1:3" s="149" customFormat="1" ht="21.75" customHeight="1">
      <c r="A151" s="158">
        <v>20405</v>
      </c>
      <c r="B151" s="159" t="s">
        <v>128</v>
      </c>
      <c r="C151" s="160">
        <f t="shared" si="0"/>
        <v>80</v>
      </c>
    </row>
    <row r="152" spans="1:3" s="149" customFormat="1" ht="21.75" customHeight="1">
      <c r="A152" s="158">
        <v>2040502</v>
      </c>
      <c r="B152" s="158" t="s">
        <v>39</v>
      </c>
      <c r="C152" s="160">
        <v>80</v>
      </c>
    </row>
    <row r="153" spans="1:3" s="149" customFormat="1" ht="21.75" customHeight="1">
      <c r="A153" s="158">
        <v>20406</v>
      </c>
      <c r="B153" s="159" t="s">
        <v>129</v>
      </c>
      <c r="C153" s="160">
        <f>SUM(C154:C162)</f>
        <v>934</v>
      </c>
    </row>
    <row r="154" spans="1:3" s="149" customFormat="1" ht="21.75" customHeight="1">
      <c r="A154" s="158">
        <v>2040601</v>
      </c>
      <c r="B154" s="158" t="s">
        <v>38</v>
      </c>
      <c r="C154" s="160">
        <v>493</v>
      </c>
    </row>
    <row r="155" spans="1:3" s="149" customFormat="1" ht="21.75" customHeight="1">
      <c r="A155" s="158">
        <v>2040602</v>
      </c>
      <c r="B155" s="158" t="s">
        <v>39</v>
      </c>
      <c r="C155" s="160">
        <v>19</v>
      </c>
    </row>
    <row r="156" spans="1:3" s="149" customFormat="1" ht="21.75" customHeight="1">
      <c r="A156" s="158">
        <v>2040604</v>
      </c>
      <c r="B156" s="158" t="s">
        <v>130</v>
      </c>
      <c r="C156" s="160">
        <v>20</v>
      </c>
    </row>
    <row r="157" spans="1:3" s="149" customFormat="1" ht="21.75" customHeight="1">
      <c r="A157" s="158">
        <v>2040606</v>
      </c>
      <c r="B157" s="158" t="s">
        <v>131</v>
      </c>
      <c r="C157" s="160">
        <v>15</v>
      </c>
    </row>
    <row r="158" spans="1:3" s="149" customFormat="1" ht="21.75" customHeight="1">
      <c r="A158" s="158">
        <v>2040607</v>
      </c>
      <c r="B158" s="158" t="s">
        <v>132</v>
      </c>
      <c r="C158" s="160">
        <v>127</v>
      </c>
    </row>
    <row r="159" spans="1:3" s="149" customFormat="1" ht="21.75" customHeight="1">
      <c r="A159" s="158">
        <v>2040610</v>
      </c>
      <c r="B159" s="158" t="s">
        <v>133</v>
      </c>
      <c r="C159" s="160">
        <v>168</v>
      </c>
    </row>
    <row r="160" spans="1:3" s="149" customFormat="1" ht="21.75" customHeight="1">
      <c r="A160" s="158">
        <v>2040612</v>
      </c>
      <c r="B160" s="158" t="s">
        <v>134</v>
      </c>
      <c r="C160" s="160">
        <v>25</v>
      </c>
    </row>
    <row r="161" spans="1:3" s="149" customFormat="1" ht="21.75" customHeight="1">
      <c r="A161" s="158">
        <v>2040650</v>
      </c>
      <c r="B161" s="158" t="s">
        <v>52</v>
      </c>
      <c r="C161" s="160">
        <v>2</v>
      </c>
    </row>
    <row r="162" spans="1:3" s="149" customFormat="1" ht="21.75" customHeight="1">
      <c r="A162" s="158">
        <v>2040699</v>
      </c>
      <c r="B162" s="158" t="s">
        <v>135</v>
      </c>
      <c r="C162" s="160">
        <v>65</v>
      </c>
    </row>
    <row r="163" spans="1:3" s="149" customFormat="1" ht="21.75" customHeight="1">
      <c r="A163" s="158">
        <v>20499</v>
      </c>
      <c r="B163" s="159" t="s">
        <v>136</v>
      </c>
      <c r="C163" s="160">
        <f>C164</f>
        <v>6</v>
      </c>
    </row>
    <row r="164" spans="1:3" s="149" customFormat="1" ht="21.75" customHeight="1">
      <c r="A164" s="158">
        <v>2049999</v>
      </c>
      <c r="B164" s="158" t="s">
        <v>137</v>
      </c>
      <c r="C164" s="160">
        <v>6</v>
      </c>
    </row>
    <row r="165" spans="1:3" s="149" customFormat="1" ht="21.75" customHeight="1">
      <c r="A165" s="158">
        <v>205</v>
      </c>
      <c r="B165" s="159" t="s">
        <v>138</v>
      </c>
      <c r="C165" s="160">
        <f>C166+C170+C176+C178+C180+C182+C185</f>
        <v>77126</v>
      </c>
    </row>
    <row r="166" spans="1:3" s="149" customFormat="1" ht="21.75" customHeight="1">
      <c r="A166" s="158">
        <v>20501</v>
      </c>
      <c r="B166" s="159" t="s">
        <v>139</v>
      </c>
      <c r="C166" s="160">
        <f>SUM(C167:C169)</f>
        <v>2588</v>
      </c>
    </row>
    <row r="167" spans="1:3" s="149" customFormat="1" ht="21.75" customHeight="1">
      <c r="A167" s="158">
        <v>2050101</v>
      </c>
      <c r="B167" s="158" t="s">
        <v>38</v>
      </c>
      <c r="C167" s="160">
        <v>1195</v>
      </c>
    </row>
    <row r="168" spans="1:3" s="149" customFormat="1" ht="21.75" customHeight="1">
      <c r="A168" s="158">
        <v>2050102</v>
      </c>
      <c r="B168" s="158" t="s">
        <v>39</v>
      </c>
      <c r="C168" s="160">
        <v>873</v>
      </c>
    </row>
    <row r="169" spans="1:3" s="149" customFormat="1" ht="21.75" customHeight="1">
      <c r="A169" s="158">
        <v>2050199</v>
      </c>
      <c r="B169" s="158" t="s">
        <v>140</v>
      </c>
      <c r="C169" s="160">
        <v>520</v>
      </c>
    </row>
    <row r="170" spans="1:3" s="149" customFormat="1" ht="21.75" customHeight="1">
      <c r="A170" s="158">
        <v>20502</v>
      </c>
      <c r="B170" s="159" t="s">
        <v>141</v>
      </c>
      <c r="C170" s="160">
        <f>SUM(C171:C175)</f>
        <v>72995</v>
      </c>
    </row>
    <row r="171" spans="1:3" s="149" customFormat="1" ht="21.75" customHeight="1">
      <c r="A171" s="158">
        <v>2050201</v>
      </c>
      <c r="B171" s="158" t="s">
        <v>142</v>
      </c>
      <c r="C171" s="160">
        <v>1017</v>
      </c>
    </row>
    <row r="172" spans="1:3" s="149" customFormat="1" ht="21.75" customHeight="1">
      <c r="A172" s="158">
        <v>2050202</v>
      </c>
      <c r="B172" s="158" t="s">
        <v>143</v>
      </c>
      <c r="C172" s="160">
        <v>18048</v>
      </c>
    </row>
    <row r="173" spans="1:3" s="149" customFormat="1" ht="21.75" customHeight="1">
      <c r="A173" s="158">
        <v>2050203</v>
      </c>
      <c r="B173" s="158" t="s">
        <v>144</v>
      </c>
      <c r="C173" s="160">
        <v>48422</v>
      </c>
    </row>
    <row r="174" spans="1:3" s="149" customFormat="1" ht="21.75" customHeight="1">
      <c r="A174" s="158">
        <v>2050204</v>
      </c>
      <c r="B174" s="158" t="s">
        <v>145</v>
      </c>
      <c r="C174" s="160">
        <v>5357</v>
      </c>
    </row>
    <row r="175" spans="1:3" s="149" customFormat="1" ht="21.75" customHeight="1">
      <c r="A175" s="158">
        <v>2050299</v>
      </c>
      <c r="B175" s="158" t="s">
        <v>146</v>
      </c>
      <c r="C175" s="160">
        <v>151</v>
      </c>
    </row>
    <row r="176" spans="1:3" s="149" customFormat="1" ht="21.75" customHeight="1">
      <c r="A176" s="158">
        <v>20503</v>
      </c>
      <c r="B176" s="159" t="s">
        <v>147</v>
      </c>
      <c r="C176" s="160">
        <f aca="true" t="shared" si="1" ref="C176:C180">SUM(C177:C177)</f>
        <v>1054</v>
      </c>
    </row>
    <row r="177" spans="1:3" s="149" customFormat="1" ht="21.75" customHeight="1">
      <c r="A177" s="158">
        <v>2050302</v>
      </c>
      <c r="B177" s="158" t="s">
        <v>148</v>
      </c>
      <c r="C177" s="160">
        <v>1054</v>
      </c>
    </row>
    <row r="178" spans="1:3" s="149" customFormat="1" ht="21.75" customHeight="1">
      <c r="A178" s="158">
        <v>20505</v>
      </c>
      <c r="B178" s="159" t="s">
        <v>149</v>
      </c>
      <c r="C178" s="160">
        <f t="shared" si="1"/>
        <v>16</v>
      </c>
    </row>
    <row r="179" spans="1:3" s="149" customFormat="1" ht="21.75" customHeight="1">
      <c r="A179" s="158">
        <v>2050599</v>
      </c>
      <c r="B179" s="158" t="s">
        <v>150</v>
      </c>
      <c r="C179" s="160">
        <v>16</v>
      </c>
    </row>
    <row r="180" spans="1:3" s="149" customFormat="1" ht="21.75" customHeight="1">
      <c r="A180" s="158">
        <v>20507</v>
      </c>
      <c r="B180" s="159" t="s">
        <v>151</v>
      </c>
      <c r="C180" s="160">
        <f t="shared" si="1"/>
        <v>175</v>
      </c>
    </row>
    <row r="181" spans="1:3" s="149" customFormat="1" ht="21.75" customHeight="1">
      <c r="A181" s="158">
        <v>2050701</v>
      </c>
      <c r="B181" s="158" t="s">
        <v>152</v>
      </c>
      <c r="C181" s="160">
        <v>175</v>
      </c>
    </row>
    <row r="182" spans="1:3" s="149" customFormat="1" ht="21.75" customHeight="1">
      <c r="A182" s="158">
        <v>20508</v>
      </c>
      <c r="B182" s="159" t="s">
        <v>153</v>
      </c>
      <c r="C182" s="160">
        <f>SUM(C183:C184)</f>
        <v>243</v>
      </c>
    </row>
    <row r="183" spans="1:3" s="149" customFormat="1" ht="21.75" customHeight="1">
      <c r="A183" s="158">
        <v>2050802</v>
      </c>
      <c r="B183" s="158" t="s">
        <v>154</v>
      </c>
      <c r="C183" s="160">
        <v>131</v>
      </c>
    </row>
    <row r="184" spans="1:3" s="149" customFormat="1" ht="21.75" customHeight="1">
      <c r="A184" s="158">
        <v>2050803</v>
      </c>
      <c r="B184" s="158" t="s">
        <v>155</v>
      </c>
      <c r="C184" s="160">
        <v>112</v>
      </c>
    </row>
    <row r="185" spans="1:3" s="149" customFormat="1" ht="21.75" customHeight="1">
      <c r="A185" s="158">
        <v>20599</v>
      </c>
      <c r="B185" s="159" t="s">
        <v>156</v>
      </c>
      <c r="C185" s="160">
        <f>C186</f>
        <v>55</v>
      </c>
    </row>
    <row r="186" spans="1:3" s="149" customFormat="1" ht="21.75" customHeight="1">
      <c r="A186" s="158">
        <v>2059999</v>
      </c>
      <c r="B186" s="158" t="s">
        <v>157</v>
      </c>
      <c r="C186" s="160">
        <v>55</v>
      </c>
    </row>
    <row r="187" spans="1:3" s="149" customFormat="1" ht="21.75" customHeight="1">
      <c r="A187" s="158">
        <v>206</v>
      </c>
      <c r="B187" s="159" t="s">
        <v>158</v>
      </c>
      <c r="C187" s="160">
        <f>SUM(C188,C192,C194,C197)</f>
        <v>3681</v>
      </c>
    </row>
    <row r="188" spans="1:3" s="149" customFormat="1" ht="21.75" customHeight="1">
      <c r="A188" s="158">
        <v>20601</v>
      </c>
      <c r="B188" s="159" t="s">
        <v>159</v>
      </c>
      <c r="C188" s="160">
        <f>SUM(C189:C191)</f>
        <v>1949</v>
      </c>
    </row>
    <row r="189" spans="1:3" s="149" customFormat="1" ht="21.75" customHeight="1">
      <c r="A189" s="158">
        <v>2060101</v>
      </c>
      <c r="B189" s="158" t="s">
        <v>38</v>
      </c>
      <c r="C189" s="160">
        <v>197</v>
      </c>
    </row>
    <row r="190" spans="1:3" s="149" customFormat="1" ht="21.75" customHeight="1">
      <c r="A190" s="158">
        <v>2060102</v>
      </c>
      <c r="B190" s="158" t="s">
        <v>39</v>
      </c>
      <c r="C190" s="160">
        <v>723</v>
      </c>
    </row>
    <row r="191" spans="1:3" s="149" customFormat="1" ht="21.75" customHeight="1">
      <c r="A191" s="158">
        <v>2060199</v>
      </c>
      <c r="B191" s="158" t="s">
        <v>160</v>
      </c>
      <c r="C191" s="160">
        <v>1029</v>
      </c>
    </row>
    <row r="192" spans="1:3" s="149" customFormat="1" ht="21.75" customHeight="1">
      <c r="A192" s="158">
        <v>20604</v>
      </c>
      <c r="B192" s="159" t="s">
        <v>161</v>
      </c>
      <c r="C192" s="160">
        <f>SUM(C193:C193)</f>
        <v>210</v>
      </c>
    </row>
    <row r="193" spans="1:3" s="149" customFormat="1" ht="21.75" customHeight="1">
      <c r="A193" s="158">
        <v>2060499</v>
      </c>
      <c r="B193" s="158" t="s">
        <v>162</v>
      </c>
      <c r="C193" s="160">
        <v>210</v>
      </c>
    </row>
    <row r="194" spans="1:3" s="149" customFormat="1" ht="21.75" customHeight="1">
      <c r="A194" s="158">
        <v>20607</v>
      </c>
      <c r="B194" s="159" t="s">
        <v>163</v>
      </c>
      <c r="C194" s="160">
        <f>SUM(C195:C196)</f>
        <v>70</v>
      </c>
    </row>
    <row r="195" spans="1:3" s="149" customFormat="1" ht="21.75" customHeight="1">
      <c r="A195" s="158">
        <v>2060702</v>
      </c>
      <c r="B195" s="158" t="s">
        <v>164</v>
      </c>
      <c r="C195" s="160">
        <v>67</v>
      </c>
    </row>
    <row r="196" spans="1:3" s="149" customFormat="1" ht="21.75" customHeight="1">
      <c r="A196" s="158">
        <v>2060799</v>
      </c>
      <c r="B196" s="158" t="s">
        <v>165</v>
      </c>
      <c r="C196" s="160">
        <v>3</v>
      </c>
    </row>
    <row r="197" spans="1:3" s="149" customFormat="1" ht="21.75" customHeight="1">
      <c r="A197" s="158">
        <v>20699</v>
      </c>
      <c r="B197" s="159" t="s">
        <v>166</v>
      </c>
      <c r="C197" s="160">
        <f>SUM(C198:C199)</f>
        <v>1452</v>
      </c>
    </row>
    <row r="198" spans="1:3" s="149" customFormat="1" ht="21.75" customHeight="1">
      <c r="A198" s="158">
        <v>2069901</v>
      </c>
      <c r="B198" s="158" t="s">
        <v>167</v>
      </c>
      <c r="C198" s="160">
        <v>59</v>
      </c>
    </row>
    <row r="199" spans="1:3" s="149" customFormat="1" ht="21.75" customHeight="1">
      <c r="A199" s="158">
        <v>2069999</v>
      </c>
      <c r="B199" s="158" t="s">
        <v>168</v>
      </c>
      <c r="C199" s="160">
        <v>1393</v>
      </c>
    </row>
    <row r="200" spans="1:3" s="149" customFormat="1" ht="21.75" customHeight="1">
      <c r="A200" s="158">
        <v>207</v>
      </c>
      <c r="B200" s="159" t="s">
        <v>169</v>
      </c>
      <c r="C200" s="160">
        <f>SUM(C201,C213,C217,C219,C222)</f>
        <v>3691</v>
      </c>
    </row>
    <row r="201" spans="1:3" s="149" customFormat="1" ht="21.75" customHeight="1">
      <c r="A201" s="158">
        <v>20701</v>
      </c>
      <c r="B201" s="159" t="s">
        <v>170</v>
      </c>
      <c r="C201" s="160">
        <f>SUM(C202:C212)</f>
        <v>3047</v>
      </c>
    </row>
    <row r="202" spans="1:3" s="149" customFormat="1" ht="21.75" customHeight="1">
      <c r="A202" s="158">
        <v>2070101</v>
      </c>
      <c r="B202" s="158" t="s">
        <v>38</v>
      </c>
      <c r="C202" s="160">
        <v>413</v>
      </c>
    </row>
    <row r="203" spans="1:3" s="149" customFormat="1" ht="21.75" customHeight="1">
      <c r="A203" s="158">
        <v>2070104</v>
      </c>
      <c r="B203" s="158" t="s">
        <v>171</v>
      </c>
      <c r="C203" s="160">
        <v>42</v>
      </c>
    </row>
    <row r="204" spans="1:3" s="149" customFormat="1" ht="21.75" customHeight="1">
      <c r="A204" s="158">
        <v>2070105</v>
      </c>
      <c r="B204" s="158" t="s">
        <v>172</v>
      </c>
      <c r="C204" s="160">
        <v>181</v>
      </c>
    </row>
    <row r="205" spans="1:3" s="149" customFormat="1" ht="21.75" customHeight="1">
      <c r="A205" s="158">
        <v>2070108</v>
      </c>
      <c r="B205" s="158" t="s">
        <v>173</v>
      </c>
      <c r="C205" s="160">
        <v>588</v>
      </c>
    </row>
    <row r="206" spans="1:3" s="149" customFormat="1" ht="21.75" customHeight="1">
      <c r="A206" s="158">
        <v>2070109</v>
      </c>
      <c r="B206" s="158" t="s">
        <v>174</v>
      </c>
      <c r="C206" s="160">
        <v>17</v>
      </c>
    </row>
    <row r="207" spans="1:3" s="149" customFormat="1" ht="21.75" customHeight="1">
      <c r="A207" s="158">
        <v>2070110</v>
      </c>
      <c r="B207" s="158" t="s">
        <v>175</v>
      </c>
      <c r="C207" s="160">
        <v>207</v>
      </c>
    </row>
    <row r="208" spans="1:3" s="149" customFormat="1" ht="21.75" customHeight="1">
      <c r="A208" s="158">
        <v>2070111</v>
      </c>
      <c r="B208" s="158" t="s">
        <v>176</v>
      </c>
      <c r="C208" s="160">
        <v>27</v>
      </c>
    </row>
    <row r="209" spans="1:3" s="149" customFormat="1" ht="21.75" customHeight="1">
      <c r="A209" s="158">
        <v>2070112</v>
      </c>
      <c r="B209" s="158" t="s">
        <v>177</v>
      </c>
      <c r="C209" s="160">
        <v>20</v>
      </c>
    </row>
    <row r="210" spans="1:3" s="149" customFormat="1" ht="21.75" customHeight="1">
      <c r="A210" s="158">
        <v>2070113</v>
      </c>
      <c r="B210" s="158" t="s">
        <v>178</v>
      </c>
      <c r="C210" s="160">
        <v>68</v>
      </c>
    </row>
    <row r="211" spans="1:3" s="149" customFormat="1" ht="21.75" customHeight="1">
      <c r="A211" s="158">
        <v>2070114</v>
      </c>
      <c r="B211" s="158" t="s">
        <v>179</v>
      </c>
      <c r="C211" s="160">
        <v>21</v>
      </c>
    </row>
    <row r="212" spans="1:3" s="149" customFormat="1" ht="21.75" customHeight="1">
      <c r="A212" s="158">
        <v>2070199</v>
      </c>
      <c r="B212" s="158" t="s">
        <v>180</v>
      </c>
      <c r="C212" s="160">
        <v>1463</v>
      </c>
    </row>
    <row r="213" spans="1:3" s="149" customFormat="1" ht="21.75" customHeight="1">
      <c r="A213" s="158">
        <v>20702</v>
      </c>
      <c r="B213" s="159" t="s">
        <v>181</v>
      </c>
      <c r="C213" s="160">
        <f>SUM(C214:C216)</f>
        <v>144</v>
      </c>
    </row>
    <row r="214" spans="1:3" s="149" customFormat="1" ht="21.75" customHeight="1">
      <c r="A214" s="158">
        <v>2070201</v>
      </c>
      <c r="B214" s="158" t="s">
        <v>38</v>
      </c>
      <c r="C214" s="160">
        <v>13</v>
      </c>
    </row>
    <row r="215" spans="1:3" s="149" customFormat="1" ht="21.75" customHeight="1">
      <c r="A215" s="158">
        <v>2070204</v>
      </c>
      <c r="B215" s="158" t="s">
        <v>182</v>
      </c>
      <c r="C215" s="160">
        <v>72</v>
      </c>
    </row>
    <row r="216" spans="1:3" s="149" customFormat="1" ht="21.75" customHeight="1">
      <c r="A216" s="158">
        <v>2070205</v>
      </c>
      <c r="B216" s="158" t="s">
        <v>183</v>
      </c>
      <c r="C216" s="160">
        <v>59</v>
      </c>
    </row>
    <row r="217" spans="1:3" s="149" customFormat="1" ht="21.75" customHeight="1">
      <c r="A217" s="158">
        <v>20703</v>
      </c>
      <c r="B217" s="159" t="s">
        <v>184</v>
      </c>
      <c r="C217" s="160">
        <f>SUM(C218:C218)</f>
        <v>3</v>
      </c>
    </row>
    <row r="218" spans="1:3" s="149" customFormat="1" ht="21.75" customHeight="1">
      <c r="A218" s="158">
        <v>2070399</v>
      </c>
      <c r="B218" s="158" t="s">
        <v>185</v>
      </c>
      <c r="C218" s="160">
        <v>3</v>
      </c>
    </row>
    <row r="219" spans="1:3" s="149" customFormat="1" ht="21.75" customHeight="1">
      <c r="A219" s="158">
        <v>20706</v>
      </c>
      <c r="B219" s="159" t="s">
        <v>186</v>
      </c>
      <c r="C219" s="160">
        <f>SUM(C220:C221)</f>
        <v>29</v>
      </c>
    </row>
    <row r="220" spans="1:3" s="149" customFormat="1" ht="21.75" customHeight="1">
      <c r="A220" s="158">
        <v>2070604</v>
      </c>
      <c r="B220" s="158" t="s">
        <v>187</v>
      </c>
      <c r="C220" s="160">
        <v>4</v>
      </c>
    </row>
    <row r="221" spans="1:3" s="149" customFormat="1" ht="21.75" customHeight="1">
      <c r="A221" s="158">
        <v>2070699</v>
      </c>
      <c r="B221" s="158" t="s">
        <v>188</v>
      </c>
      <c r="C221" s="160">
        <v>25</v>
      </c>
    </row>
    <row r="222" spans="1:3" s="149" customFormat="1" ht="21.75" customHeight="1">
      <c r="A222" s="158">
        <v>20708</v>
      </c>
      <c r="B222" s="159" t="s">
        <v>189</v>
      </c>
      <c r="C222" s="160">
        <f>SUM(C223:C224)</f>
        <v>468</v>
      </c>
    </row>
    <row r="223" spans="1:3" s="149" customFormat="1" ht="21.75" customHeight="1">
      <c r="A223" s="158">
        <v>2070808</v>
      </c>
      <c r="B223" s="158" t="s">
        <v>190</v>
      </c>
      <c r="C223" s="160">
        <v>22</v>
      </c>
    </row>
    <row r="224" spans="1:3" s="149" customFormat="1" ht="21.75" customHeight="1">
      <c r="A224" s="158">
        <v>2070899</v>
      </c>
      <c r="B224" s="158" t="s">
        <v>191</v>
      </c>
      <c r="C224" s="160">
        <v>446</v>
      </c>
    </row>
    <row r="225" spans="1:3" s="149" customFormat="1" ht="21.75" customHeight="1">
      <c r="A225" s="158">
        <v>208</v>
      </c>
      <c r="B225" s="159" t="s">
        <v>192</v>
      </c>
      <c r="C225" s="160">
        <f>C226+C239+C245+C250+C259+C262+C267+C273+C279+C282+C284+C287+C289+C291+C294+C296+C301+C304</f>
        <v>80597</v>
      </c>
    </row>
    <row r="226" spans="1:3" s="149" customFormat="1" ht="21.75" customHeight="1">
      <c r="A226" s="158">
        <v>20801</v>
      </c>
      <c r="B226" s="159" t="s">
        <v>193</v>
      </c>
      <c r="C226" s="160">
        <f>SUM(C227:C238)</f>
        <v>2690</v>
      </c>
    </row>
    <row r="227" spans="1:3" s="149" customFormat="1" ht="21.75" customHeight="1">
      <c r="A227" s="158">
        <v>2080101</v>
      </c>
      <c r="B227" s="158" t="s">
        <v>38</v>
      </c>
      <c r="C227" s="160">
        <v>541</v>
      </c>
    </row>
    <row r="228" spans="1:3" s="149" customFormat="1" ht="21.75" customHeight="1">
      <c r="A228" s="158">
        <v>2080102</v>
      </c>
      <c r="B228" s="158" t="s">
        <v>39</v>
      </c>
      <c r="C228" s="160">
        <v>56</v>
      </c>
    </row>
    <row r="229" spans="1:3" s="149" customFormat="1" ht="21.75" customHeight="1">
      <c r="A229" s="158">
        <v>2080104</v>
      </c>
      <c r="B229" s="158" t="s">
        <v>194</v>
      </c>
      <c r="C229" s="160">
        <v>105</v>
      </c>
    </row>
    <row r="230" spans="1:3" s="149" customFormat="1" ht="21.75" customHeight="1">
      <c r="A230" s="158">
        <v>2080105</v>
      </c>
      <c r="B230" s="158" t="s">
        <v>195</v>
      </c>
      <c r="C230" s="160">
        <v>95</v>
      </c>
    </row>
    <row r="231" spans="1:3" s="149" customFormat="1" ht="21.75" customHeight="1">
      <c r="A231" s="158">
        <v>2080106</v>
      </c>
      <c r="B231" s="158" t="s">
        <v>196</v>
      </c>
      <c r="C231" s="160">
        <v>175</v>
      </c>
    </row>
    <row r="232" spans="1:3" s="149" customFormat="1" ht="21.75" customHeight="1">
      <c r="A232" s="158">
        <v>2080107</v>
      </c>
      <c r="B232" s="158" t="s">
        <v>197</v>
      </c>
      <c r="C232" s="160">
        <v>51</v>
      </c>
    </row>
    <row r="233" spans="1:3" s="149" customFormat="1" ht="21.75" customHeight="1">
      <c r="A233" s="158">
        <v>2080108</v>
      </c>
      <c r="B233" s="158" t="s">
        <v>63</v>
      </c>
      <c r="C233" s="160">
        <v>5</v>
      </c>
    </row>
    <row r="234" spans="1:3" s="149" customFormat="1" ht="21.75" customHeight="1">
      <c r="A234" s="158">
        <v>2080109</v>
      </c>
      <c r="B234" s="158" t="s">
        <v>198</v>
      </c>
      <c r="C234" s="160">
        <v>457</v>
      </c>
    </row>
    <row r="235" spans="1:3" s="149" customFormat="1" ht="21.75" customHeight="1">
      <c r="A235" s="158">
        <v>2080111</v>
      </c>
      <c r="B235" s="158" t="s">
        <v>199</v>
      </c>
      <c r="C235" s="160">
        <v>53</v>
      </c>
    </row>
    <row r="236" spans="1:3" s="149" customFormat="1" ht="21.75" customHeight="1">
      <c r="A236" s="158">
        <v>2080112</v>
      </c>
      <c r="B236" s="158" t="s">
        <v>200</v>
      </c>
      <c r="C236" s="160">
        <v>25</v>
      </c>
    </row>
    <row r="237" spans="1:3" s="149" customFormat="1" ht="21.75" customHeight="1">
      <c r="A237" s="158">
        <v>2080150</v>
      </c>
      <c r="B237" s="158" t="s">
        <v>52</v>
      </c>
      <c r="C237" s="160">
        <v>322</v>
      </c>
    </row>
    <row r="238" spans="1:3" s="149" customFormat="1" ht="21.75" customHeight="1">
      <c r="A238" s="158">
        <v>2080199</v>
      </c>
      <c r="B238" s="158" t="s">
        <v>201</v>
      </c>
      <c r="C238" s="160">
        <v>805</v>
      </c>
    </row>
    <row r="239" spans="1:3" s="149" customFormat="1" ht="21.75" customHeight="1">
      <c r="A239" s="158">
        <v>20802</v>
      </c>
      <c r="B239" s="159" t="s">
        <v>202</v>
      </c>
      <c r="C239" s="160">
        <f>SUM(C240:C244)</f>
        <v>1006</v>
      </c>
    </row>
    <row r="240" spans="1:3" s="149" customFormat="1" ht="21.75" customHeight="1">
      <c r="A240" s="158">
        <v>2080201</v>
      </c>
      <c r="B240" s="158" t="s">
        <v>38</v>
      </c>
      <c r="C240" s="160">
        <v>518</v>
      </c>
    </row>
    <row r="241" spans="1:3" s="149" customFormat="1" ht="21.75" customHeight="1">
      <c r="A241" s="158">
        <v>2080202</v>
      </c>
      <c r="B241" s="158" t="s">
        <v>39</v>
      </c>
      <c r="C241" s="160">
        <v>63</v>
      </c>
    </row>
    <row r="242" spans="1:3" s="149" customFormat="1" ht="21.75" customHeight="1">
      <c r="A242" s="158">
        <v>2080207</v>
      </c>
      <c r="B242" s="158" t="s">
        <v>203</v>
      </c>
      <c r="C242" s="160">
        <v>32</v>
      </c>
    </row>
    <row r="243" spans="1:3" s="149" customFormat="1" ht="21.75" customHeight="1">
      <c r="A243" s="158">
        <v>2080208</v>
      </c>
      <c r="B243" s="158" t="s">
        <v>204</v>
      </c>
      <c r="C243" s="160">
        <v>52</v>
      </c>
    </row>
    <row r="244" spans="1:3" s="149" customFormat="1" ht="21.75" customHeight="1">
      <c r="A244" s="158">
        <v>2080299</v>
      </c>
      <c r="B244" s="158" t="s">
        <v>205</v>
      </c>
      <c r="C244" s="160">
        <v>341</v>
      </c>
    </row>
    <row r="245" spans="1:3" s="149" customFormat="1" ht="21.75" customHeight="1">
      <c r="A245" s="158">
        <v>20805</v>
      </c>
      <c r="B245" s="159" t="s">
        <v>206</v>
      </c>
      <c r="C245" s="160">
        <f>SUM(C246:C249)</f>
        <v>4123</v>
      </c>
    </row>
    <row r="246" spans="1:3" s="149" customFormat="1" ht="21.75" customHeight="1">
      <c r="A246" s="158">
        <v>2080505</v>
      </c>
      <c r="B246" s="158" t="s">
        <v>207</v>
      </c>
      <c r="C246" s="160">
        <v>21</v>
      </c>
    </row>
    <row r="247" spans="1:3" s="149" customFormat="1" ht="21.75" customHeight="1">
      <c r="A247" s="158">
        <v>2080506</v>
      </c>
      <c r="B247" s="158" t="s">
        <v>208</v>
      </c>
      <c r="C247" s="160">
        <v>400</v>
      </c>
    </row>
    <row r="248" spans="1:3" s="149" customFormat="1" ht="21.75" customHeight="1">
      <c r="A248" s="158">
        <v>2080507</v>
      </c>
      <c r="B248" s="158" t="s">
        <v>209</v>
      </c>
      <c r="C248" s="160">
        <v>3092</v>
      </c>
    </row>
    <row r="249" spans="1:3" s="149" customFormat="1" ht="21.75" customHeight="1">
      <c r="A249" s="158">
        <v>2080599</v>
      </c>
      <c r="B249" s="158" t="s">
        <v>210</v>
      </c>
      <c r="C249" s="160">
        <v>610</v>
      </c>
    </row>
    <row r="250" spans="1:3" s="149" customFormat="1" ht="21.75" customHeight="1">
      <c r="A250" s="158">
        <v>20807</v>
      </c>
      <c r="B250" s="159" t="s">
        <v>211</v>
      </c>
      <c r="C250" s="160">
        <f>SUM(C251:C258)</f>
        <v>3380</v>
      </c>
    </row>
    <row r="251" spans="1:3" s="149" customFormat="1" ht="21.75" customHeight="1">
      <c r="A251" s="158">
        <v>2080701</v>
      </c>
      <c r="B251" s="158" t="s">
        <v>212</v>
      </c>
      <c r="C251" s="160">
        <v>535</v>
      </c>
    </row>
    <row r="252" spans="1:3" s="149" customFormat="1" ht="21.75" customHeight="1">
      <c r="A252" s="158">
        <v>2080702</v>
      </c>
      <c r="B252" s="158" t="s">
        <v>213</v>
      </c>
      <c r="C252" s="160">
        <v>367</v>
      </c>
    </row>
    <row r="253" spans="1:3" s="149" customFormat="1" ht="21.75" customHeight="1">
      <c r="A253" s="158">
        <v>2080704</v>
      </c>
      <c r="B253" s="158" t="s">
        <v>214</v>
      </c>
      <c r="C253" s="160">
        <v>1117</v>
      </c>
    </row>
    <row r="254" spans="1:3" s="149" customFormat="1" ht="21.75" customHeight="1">
      <c r="A254" s="158">
        <v>2080705</v>
      </c>
      <c r="B254" s="158" t="s">
        <v>215</v>
      </c>
      <c r="C254" s="160">
        <v>1060</v>
      </c>
    </row>
    <row r="255" spans="1:3" s="149" customFormat="1" ht="21.75" customHeight="1">
      <c r="A255" s="158">
        <v>2080709</v>
      </c>
      <c r="B255" s="158" t="s">
        <v>216</v>
      </c>
      <c r="C255" s="160">
        <v>26</v>
      </c>
    </row>
    <row r="256" spans="1:3" s="149" customFormat="1" ht="21.75" customHeight="1">
      <c r="A256" s="158">
        <v>2080711</v>
      </c>
      <c r="B256" s="158" t="s">
        <v>217</v>
      </c>
      <c r="C256" s="160">
        <v>29</v>
      </c>
    </row>
    <row r="257" spans="1:3" s="149" customFormat="1" ht="21.75" customHeight="1">
      <c r="A257" s="158">
        <v>2080713</v>
      </c>
      <c r="B257" s="158" t="s">
        <v>218</v>
      </c>
      <c r="C257" s="160">
        <v>70</v>
      </c>
    </row>
    <row r="258" spans="1:3" s="149" customFormat="1" ht="21.75" customHeight="1">
      <c r="A258" s="158">
        <v>2080799</v>
      </c>
      <c r="B258" s="158" t="s">
        <v>219</v>
      </c>
      <c r="C258" s="160">
        <v>176</v>
      </c>
    </row>
    <row r="259" spans="1:3" s="149" customFormat="1" ht="21.75" customHeight="1">
      <c r="A259" s="158">
        <v>20808</v>
      </c>
      <c r="B259" s="159" t="s">
        <v>220</v>
      </c>
      <c r="C259" s="160">
        <f>SUM(C260:C261)</f>
        <v>12423</v>
      </c>
    </row>
    <row r="260" spans="1:3" s="149" customFormat="1" ht="21.75" customHeight="1">
      <c r="A260" s="158">
        <v>2080805</v>
      </c>
      <c r="B260" s="158" t="s">
        <v>221</v>
      </c>
      <c r="C260" s="160">
        <v>822</v>
      </c>
    </row>
    <row r="261" spans="1:3" s="149" customFormat="1" ht="21.75" customHeight="1">
      <c r="A261" s="158">
        <v>2080899</v>
      </c>
      <c r="B261" s="158" t="s">
        <v>222</v>
      </c>
      <c r="C261" s="160">
        <v>11601</v>
      </c>
    </row>
    <row r="262" spans="1:3" s="149" customFormat="1" ht="21.75" customHeight="1">
      <c r="A262" s="158">
        <v>20809</v>
      </c>
      <c r="B262" s="159" t="s">
        <v>223</v>
      </c>
      <c r="C262" s="160">
        <f>SUM(C263:C266)</f>
        <v>730</v>
      </c>
    </row>
    <row r="263" spans="1:3" s="149" customFormat="1" ht="21.75" customHeight="1">
      <c r="A263" s="158">
        <v>2080901</v>
      </c>
      <c r="B263" s="158" t="s">
        <v>224</v>
      </c>
      <c r="C263" s="160">
        <v>476</v>
      </c>
    </row>
    <row r="264" spans="1:3" s="149" customFormat="1" ht="21.75" customHeight="1">
      <c r="A264" s="158">
        <v>2080904</v>
      </c>
      <c r="B264" s="158" t="s">
        <v>225</v>
      </c>
      <c r="C264" s="160">
        <v>26</v>
      </c>
    </row>
    <row r="265" spans="1:3" s="149" customFormat="1" ht="21.75" customHeight="1">
      <c r="A265" s="158">
        <v>2080905</v>
      </c>
      <c r="B265" s="158" t="s">
        <v>226</v>
      </c>
      <c r="C265" s="160">
        <v>3</v>
      </c>
    </row>
    <row r="266" spans="1:3" s="149" customFormat="1" ht="21.75" customHeight="1">
      <c r="A266" s="158">
        <v>2080999</v>
      </c>
      <c r="B266" s="158" t="s">
        <v>227</v>
      </c>
      <c r="C266" s="160">
        <v>225</v>
      </c>
    </row>
    <row r="267" spans="1:3" s="149" customFormat="1" ht="21.75" customHeight="1">
      <c r="A267" s="158">
        <v>20810</v>
      </c>
      <c r="B267" s="159" t="s">
        <v>228</v>
      </c>
      <c r="C267" s="160">
        <f>SUM(C268:C272)</f>
        <v>1185</v>
      </c>
    </row>
    <row r="268" spans="1:3" s="149" customFormat="1" ht="21.75" customHeight="1">
      <c r="A268" s="158">
        <v>2081002</v>
      </c>
      <c r="B268" s="158" t="s">
        <v>229</v>
      </c>
      <c r="C268" s="160">
        <v>496</v>
      </c>
    </row>
    <row r="269" spans="1:3" s="149" customFormat="1" ht="21.75" customHeight="1">
      <c r="A269" s="158">
        <v>2081004</v>
      </c>
      <c r="B269" s="158" t="s">
        <v>230</v>
      </c>
      <c r="C269" s="160">
        <v>27</v>
      </c>
    </row>
    <row r="270" spans="1:3" s="149" customFormat="1" ht="21.75" customHeight="1">
      <c r="A270" s="158">
        <v>2081005</v>
      </c>
      <c r="B270" s="158" t="s">
        <v>231</v>
      </c>
      <c r="C270" s="160">
        <v>264</v>
      </c>
    </row>
    <row r="271" spans="1:3" s="149" customFormat="1" ht="21.75" customHeight="1">
      <c r="A271" s="158">
        <v>2081006</v>
      </c>
      <c r="B271" s="158" t="s">
        <v>232</v>
      </c>
      <c r="C271" s="160">
        <v>120</v>
      </c>
    </row>
    <row r="272" spans="1:3" s="149" customFormat="1" ht="21.75" customHeight="1">
      <c r="A272" s="158">
        <v>2081099</v>
      </c>
      <c r="B272" s="158" t="s">
        <v>233</v>
      </c>
      <c r="C272" s="160">
        <v>278</v>
      </c>
    </row>
    <row r="273" spans="1:3" s="149" customFormat="1" ht="21.75" customHeight="1">
      <c r="A273" s="158">
        <v>20811</v>
      </c>
      <c r="B273" s="159" t="s">
        <v>234</v>
      </c>
      <c r="C273" s="160">
        <f>SUM(C274:C278)</f>
        <v>2064</v>
      </c>
    </row>
    <row r="274" spans="1:3" s="149" customFormat="1" ht="21.75" customHeight="1">
      <c r="A274" s="158">
        <v>2081101</v>
      </c>
      <c r="B274" s="158" t="s">
        <v>38</v>
      </c>
      <c r="C274" s="160">
        <v>15</v>
      </c>
    </row>
    <row r="275" spans="1:3" s="149" customFormat="1" ht="21.75" customHeight="1">
      <c r="A275" s="158">
        <v>2081104</v>
      </c>
      <c r="B275" s="158" t="s">
        <v>235</v>
      </c>
      <c r="C275" s="160">
        <v>81</v>
      </c>
    </row>
    <row r="276" spans="1:3" s="149" customFormat="1" ht="21.75" customHeight="1">
      <c r="A276" s="158">
        <v>2081105</v>
      </c>
      <c r="B276" s="158" t="s">
        <v>236</v>
      </c>
      <c r="C276" s="160">
        <v>146</v>
      </c>
    </row>
    <row r="277" spans="1:3" s="149" customFormat="1" ht="21.75" customHeight="1">
      <c r="A277" s="158">
        <v>2081107</v>
      </c>
      <c r="B277" s="158" t="s">
        <v>237</v>
      </c>
      <c r="C277" s="160">
        <v>1170</v>
      </c>
    </row>
    <row r="278" spans="1:3" s="149" customFormat="1" ht="21.75" customHeight="1">
      <c r="A278" s="158">
        <v>2081199</v>
      </c>
      <c r="B278" s="158" t="s">
        <v>238</v>
      </c>
      <c r="C278" s="160">
        <v>652</v>
      </c>
    </row>
    <row r="279" spans="1:3" s="149" customFormat="1" ht="21.75" customHeight="1">
      <c r="A279" s="158">
        <v>20816</v>
      </c>
      <c r="B279" s="159" t="s">
        <v>239</v>
      </c>
      <c r="C279" s="160">
        <f>SUM(C280:C281)</f>
        <v>16</v>
      </c>
    </row>
    <row r="280" spans="1:3" s="149" customFormat="1" ht="21.75" customHeight="1">
      <c r="A280" s="158">
        <v>2081602</v>
      </c>
      <c r="B280" s="158" t="s">
        <v>39</v>
      </c>
      <c r="C280" s="160">
        <v>3</v>
      </c>
    </row>
    <row r="281" spans="1:3" s="149" customFormat="1" ht="21.75" customHeight="1">
      <c r="A281" s="158">
        <v>2081699</v>
      </c>
      <c r="B281" s="158" t="s">
        <v>240</v>
      </c>
      <c r="C281" s="160">
        <v>13</v>
      </c>
    </row>
    <row r="282" spans="1:3" s="149" customFormat="1" ht="21.75" customHeight="1">
      <c r="A282" s="158">
        <v>20819</v>
      </c>
      <c r="B282" s="159" t="s">
        <v>241</v>
      </c>
      <c r="C282" s="160">
        <f>SUM(C283:C283)</f>
        <v>7966</v>
      </c>
    </row>
    <row r="283" spans="1:3" s="149" customFormat="1" ht="21.75" customHeight="1">
      <c r="A283" s="158">
        <v>2081901</v>
      </c>
      <c r="B283" s="158" t="s">
        <v>242</v>
      </c>
      <c r="C283" s="160">
        <v>7966</v>
      </c>
    </row>
    <row r="284" spans="1:3" s="149" customFormat="1" ht="21.75" customHeight="1">
      <c r="A284" s="158">
        <v>20820</v>
      </c>
      <c r="B284" s="159" t="s">
        <v>243</v>
      </c>
      <c r="C284" s="160">
        <f>SUM(C285:C286)</f>
        <v>1567</v>
      </c>
    </row>
    <row r="285" spans="1:3" s="149" customFormat="1" ht="21.75" customHeight="1">
      <c r="A285" s="158">
        <v>2082001</v>
      </c>
      <c r="B285" s="158" t="s">
        <v>244</v>
      </c>
      <c r="C285" s="160">
        <v>1564</v>
      </c>
    </row>
    <row r="286" spans="1:3" s="149" customFormat="1" ht="21.75" customHeight="1">
      <c r="A286" s="158">
        <v>2082002</v>
      </c>
      <c r="B286" s="158" t="s">
        <v>245</v>
      </c>
      <c r="C286" s="160">
        <v>3</v>
      </c>
    </row>
    <row r="287" spans="1:3" s="149" customFormat="1" ht="21.75" customHeight="1">
      <c r="A287" s="158">
        <v>20821</v>
      </c>
      <c r="B287" s="159" t="s">
        <v>246</v>
      </c>
      <c r="C287" s="160">
        <f>SUM(C288:C288)</f>
        <v>2589</v>
      </c>
    </row>
    <row r="288" spans="1:3" s="149" customFormat="1" ht="21.75" customHeight="1">
      <c r="A288" s="158">
        <v>2082102</v>
      </c>
      <c r="B288" s="158" t="s">
        <v>247</v>
      </c>
      <c r="C288" s="160">
        <v>2589</v>
      </c>
    </row>
    <row r="289" spans="1:3" s="149" customFormat="1" ht="21.75" customHeight="1">
      <c r="A289" s="158">
        <v>20825</v>
      </c>
      <c r="B289" s="159" t="s">
        <v>248</v>
      </c>
      <c r="C289" s="160">
        <f>SUM(C290:C290)</f>
        <v>11</v>
      </c>
    </row>
    <row r="290" spans="1:3" s="149" customFormat="1" ht="21.75" customHeight="1">
      <c r="A290" s="158">
        <v>2082501</v>
      </c>
      <c r="B290" s="158" t="s">
        <v>249</v>
      </c>
      <c r="C290" s="160">
        <v>11</v>
      </c>
    </row>
    <row r="291" spans="1:3" s="149" customFormat="1" ht="21.75" customHeight="1">
      <c r="A291" s="158">
        <v>20826</v>
      </c>
      <c r="B291" s="159" t="s">
        <v>250</v>
      </c>
      <c r="C291" s="160">
        <f>SUM(C292:C293)</f>
        <v>38679</v>
      </c>
    </row>
    <row r="292" spans="1:3" s="149" customFormat="1" ht="21.75" customHeight="1">
      <c r="A292" s="158">
        <v>2082602</v>
      </c>
      <c r="B292" s="158" t="s">
        <v>251</v>
      </c>
      <c r="C292" s="160">
        <v>24587</v>
      </c>
    </row>
    <row r="293" spans="1:3" s="149" customFormat="1" ht="21.75" customHeight="1">
      <c r="A293" s="158">
        <v>2082699</v>
      </c>
      <c r="B293" s="158" t="s">
        <v>252</v>
      </c>
      <c r="C293" s="160">
        <v>14092</v>
      </c>
    </row>
    <row r="294" spans="1:3" s="149" customFormat="1" ht="21.75" customHeight="1">
      <c r="A294" s="158">
        <v>20827</v>
      </c>
      <c r="B294" s="159" t="s">
        <v>253</v>
      </c>
      <c r="C294" s="160">
        <f>SUM(C295:C295)</f>
        <v>146</v>
      </c>
    </row>
    <row r="295" spans="1:3" s="149" customFormat="1" ht="21.75" customHeight="1">
      <c r="A295" s="158">
        <v>2082799</v>
      </c>
      <c r="B295" s="158" t="s">
        <v>254</v>
      </c>
      <c r="C295" s="160">
        <v>146</v>
      </c>
    </row>
    <row r="296" spans="1:3" s="149" customFormat="1" ht="21.75" customHeight="1">
      <c r="A296" s="158">
        <v>20828</v>
      </c>
      <c r="B296" s="159" t="s">
        <v>255</v>
      </c>
      <c r="C296" s="160">
        <f>SUM(C297:C300)</f>
        <v>841</v>
      </c>
    </row>
    <row r="297" spans="1:3" s="149" customFormat="1" ht="21.75" customHeight="1">
      <c r="A297" s="158">
        <v>2082801</v>
      </c>
      <c r="B297" s="158" t="s">
        <v>38</v>
      </c>
      <c r="C297" s="160">
        <v>99</v>
      </c>
    </row>
    <row r="298" spans="1:3" s="149" customFormat="1" ht="21.75" customHeight="1">
      <c r="A298" s="158">
        <v>2082802</v>
      </c>
      <c r="B298" s="158" t="s">
        <v>39</v>
      </c>
      <c r="C298" s="160">
        <v>52</v>
      </c>
    </row>
    <row r="299" spans="1:3" s="149" customFormat="1" ht="21.75" customHeight="1">
      <c r="A299" s="158">
        <v>2082850</v>
      </c>
      <c r="B299" s="158" t="s">
        <v>52</v>
      </c>
      <c r="C299" s="160">
        <v>543</v>
      </c>
    </row>
    <row r="300" spans="1:3" s="149" customFormat="1" ht="21.75" customHeight="1">
      <c r="A300" s="158">
        <v>2082899</v>
      </c>
      <c r="B300" s="158" t="s">
        <v>256</v>
      </c>
      <c r="C300" s="160">
        <v>147</v>
      </c>
    </row>
    <row r="301" spans="1:3" s="149" customFormat="1" ht="21.75" customHeight="1">
      <c r="A301" s="158">
        <v>20830</v>
      </c>
      <c r="B301" s="159" t="s">
        <v>257</v>
      </c>
      <c r="C301" s="160">
        <f>SUM(C302:C303)</f>
        <v>165</v>
      </c>
    </row>
    <row r="302" spans="1:3" s="149" customFormat="1" ht="21.75" customHeight="1">
      <c r="A302" s="158">
        <v>2083001</v>
      </c>
      <c r="B302" s="158" t="s">
        <v>258</v>
      </c>
      <c r="C302" s="160">
        <v>127</v>
      </c>
    </row>
    <row r="303" spans="1:3" s="149" customFormat="1" ht="21.75" customHeight="1">
      <c r="A303" s="158">
        <v>2083099</v>
      </c>
      <c r="B303" s="158" t="s">
        <v>259</v>
      </c>
      <c r="C303" s="160">
        <v>38</v>
      </c>
    </row>
    <row r="304" spans="1:3" s="149" customFormat="1" ht="21.75" customHeight="1">
      <c r="A304" s="158">
        <v>20899</v>
      </c>
      <c r="B304" s="159" t="s">
        <v>260</v>
      </c>
      <c r="C304" s="160">
        <f>C305</f>
        <v>1016</v>
      </c>
    </row>
    <row r="305" spans="1:3" s="149" customFormat="1" ht="21.75" customHeight="1">
      <c r="A305" s="158">
        <v>2089999</v>
      </c>
      <c r="B305" s="158" t="s">
        <v>261</v>
      </c>
      <c r="C305" s="160">
        <v>1016</v>
      </c>
    </row>
    <row r="306" spans="1:3" s="149" customFormat="1" ht="21.75" customHeight="1">
      <c r="A306" s="158">
        <v>210</v>
      </c>
      <c r="B306" s="159" t="s">
        <v>262</v>
      </c>
      <c r="C306" s="160">
        <f>C307+C311+C315+C318+C326+C328+C332+C334+C337+C339+C342</f>
        <v>30011</v>
      </c>
    </row>
    <row r="307" spans="1:3" s="149" customFormat="1" ht="21.75" customHeight="1">
      <c r="A307" s="158">
        <v>21001</v>
      </c>
      <c r="B307" s="159" t="s">
        <v>263</v>
      </c>
      <c r="C307" s="160">
        <f>SUM(C308:C310)</f>
        <v>511</v>
      </c>
    </row>
    <row r="308" spans="1:3" s="149" customFormat="1" ht="21.75" customHeight="1">
      <c r="A308" s="158">
        <v>2100101</v>
      </c>
      <c r="B308" s="158" t="s">
        <v>38</v>
      </c>
      <c r="C308" s="160">
        <v>374</v>
      </c>
    </row>
    <row r="309" spans="1:3" s="149" customFormat="1" ht="21.75" customHeight="1">
      <c r="A309" s="158">
        <v>2100102</v>
      </c>
      <c r="B309" s="158" t="s">
        <v>39</v>
      </c>
      <c r="C309" s="160">
        <v>29</v>
      </c>
    </row>
    <row r="310" spans="1:3" s="149" customFormat="1" ht="21.75" customHeight="1">
      <c r="A310" s="158">
        <v>2100199</v>
      </c>
      <c r="B310" s="158" t="s">
        <v>264</v>
      </c>
      <c r="C310" s="160">
        <v>108</v>
      </c>
    </row>
    <row r="311" spans="1:3" s="149" customFormat="1" ht="21.75" customHeight="1">
      <c r="A311" s="158">
        <v>21002</v>
      </c>
      <c r="B311" s="159" t="s">
        <v>265</v>
      </c>
      <c r="C311" s="160">
        <f>SUM(C312:C314)</f>
        <v>2188</v>
      </c>
    </row>
    <row r="312" spans="1:3" s="149" customFormat="1" ht="21.75" customHeight="1">
      <c r="A312" s="158">
        <v>2100201</v>
      </c>
      <c r="B312" s="158" t="s">
        <v>266</v>
      </c>
      <c r="C312" s="160">
        <v>1432</v>
      </c>
    </row>
    <row r="313" spans="1:3" s="149" customFormat="1" ht="21.75" customHeight="1">
      <c r="A313" s="158">
        <v>2100206</v>
      </c>
      <c r="B313" s="158" t="s">
        <v>267</v>
      </c>
      <c r="C313" s="160">
        <v>229</v>
      </c>
    </row>
    <row r="314" spans="1:3" s="149" customFormat="1" ht="21.75" customHeight="1">
      <c r="A314" s="158">
        <v>2100299</v>
      </c>
      <c r="B314" s="158" t="s">
        <v>268</v>
      </c>
      <c r="C314" s="160">
        <v>527</v>
      </c>
    </row>
    <row r="315" spans="1:3" s="149" customFormat="1" ht="21.75" customHeight="1">
      <c r="A315" s="158">
        <v>21003</v>
      </c>
      <c r="B315" s="159" t="s">
        <v>269</v>
      </c>
      <c r="C315" s="160">
        <f>SUM(C316:C317)</f>
        <v>3209</v>
      </c>
    </row>
    <row r="316" spans="1:3" s="149" customFormat="1" ht="21.75" customHeight="1">
      <c r="A316" s="158">
        <v>2100302</v>
      </c>
      <c r="B316" s="158" t="s">
        <v>270</v>
      </c>
      <c r="C316" s="160">
        <v>483</v>
      </c>
    </row>
    <row r="317" spans="1:3" s="149" customFormat="1" ht="21.75" customHeight="1">
      <c r="A317" s="158">
        <v>2100399</v>
      </c>
      <c r="B317" s="158" t="s">
        <v>271</v>
      </c>
      <c r="C317" s="160">
        <v>2726</v>
      </c>
    </row>
    <row r="318" spans="1:3" s="149" customFormat="1" ht="21.75" customHeight="1">
      <c r="A318" s="158">
        <v>21004</v>
      </c>
      <c r="B318" s="159" t="s">
        <v>272</v>
      </c>
      <c r="C318" s="160">
        <f>SUM(C319:C325)</f>
        <v>11066</v>
      </c>
    </row>
    <row r="319" spans="1:3" s="149" customFormat="1" ht="21.75" customHeight="1">
      <c r="A319" s="158">
        <v>2100401</v>
      </c>
      <c r="B319" s="158" t="s">
        <v>273</v>
      </c>
      <c r="C319" s="160">
        <v>2750</v>
      </c>
    </row>
    <row r="320" spans="1:3" s="149" customFormat="1" ht="21.75" customHeight="1">
      <c r="A320" s="158">
        <v>2100402</v>
      </c>
      <c r="B320" s="158" t="s">
        <v>274</v>
      </c>
      <c r="C320" s="160">
        <v>178</v>
      </c>
    </row>
    <row r="321" spans="1:3" s="149" customFormat="1" ht="21.75" customHeight="1">
      <c r="A321" s="158">
        <v>2100404</v>
      </c>
      <c r="B321" s="158" t="s">
        <v>275</v>
      </c>
      <c r="C321" s="160">
        <v>150</v>
      </c>
    </row>
    <row r="322" spans="1:3" s="149" customFormat="1" ht="21.75" customHeight="1">
      <c r="A322" s="158">
        <v>2100405</v>
      </c>
      <c r="B322" s="158" t="s">
        <v>276</v>
      </c>
      <c r="C322" s="160">
        <v>22</v>
      </c>
    </row>
    <row r="323" spans="1:3" s="149" customFormat="1" ht="21.75" customHeight="1">
      <c r="A323" s="158">
        <v>2100408</v>
      </c>
      <c r="B323" s="158" t="s">
        <v>277</v>
      </c>
      <c r="C323" s="160">
        <v>4987</v>
      </c>
    </row>
    <row r="324" spans="1:3" s="149" customFormat="1" ht="21.75" customHeight="1">
      <c r="A324" s="158">
        <v>2100410</v>
      </c>
      <c r="B324" s="158" t="s">
        <v>278</v>
      </c>
      <c r="C324" s="160">
        <v>2856</v>
      </c>
    </row>
    <row r="325" spans="1:3" s="149" customFormat="1" ht="21.75" customHeight="1">
      <c r="A325" s="158">
        <v>2100499</v>
      </c>
      <c r="B325" s="158" t="s">
        <v>279</v>
      </c>
      <c r="C325" s="160">
        <v>123</v>
      </c>
    </row>
    <row r="326" spans="1:3" s="149" customFormat="1" ht="21.75" customHeight="1">
      <c r="A326" s="158">
        <v>21006</v>
      </c>
      <c r="B326" s="159" t="s">
        <v>280</v>
      </c>
      <c r="C326" s="160">
        <f>SUM(C327:C327)</f>
        <v>160</v>
      </c>
    </row>
    <row r="327" spans="1:3" s="149" customFormat="1" ht="21.75" customHeight="1">
      <c r="A327" s="158">
        <v>2100699</v>
      </c>
      <c r="B327" s="158" t="s">
        <v>281</v>
      </c>
      <c r="C327" s="160">
        <v>160</v>
      </c>
    </row>
    <row r="328" spans="1:3" s="149" customFormat="1" ht="21.75" customHeight="1">
      <c r="A328" s="158">
        <v>21007</v>
      </c>
      <c r="B328" s="159" t="s">
        <v>282</v>
      </c>
      <c r="C328" s="160">
        <f>SUM(C329:C331)</f>
        <v>2081</v>
      </c>
    </row>
    <row r="329" spans="1:3" s="149" customFormat="1" ht="21.75" customHeight="1">
      <c r="A329" s="158">
        <v>2100716</v>
      </c>
      <c r="B329" s="158" t="s">
        <v>283</v>
      </c>
      <c r="C329" s="160">
        <v>136</v>
      </c>
    </row>
    <row r="330" spans="1:3" s="149" customFormat="1" ht="21.75" customHeight="1">
      <c r="A330" s="158">
        <v>2100717</v>
      </c>
      <c r="B330" s="158" t="s">
        <v>284</v>
      </c>
      <c r="C330" s="160">
        <v>83</v>
      </c>
    </row>
    <row r="331" spans="1:3" s="149" customFormat="1" ht="21.75" customHeight="1">
      <c r="A331" s="158">
        <v>2100799</v>
      </c>
      <c r="B331" s="158" t="s">
        <v>285</v>
      </c>
      <c r="C331" s="160">
        <v>1862</v>
      </c>
    </row>
    <row r="332" spans="1:3" s="149" customFormat="1" ht="21.75" customHeight="1">
      <c r="A332" s="158">
        <v>21011</v>
      </c>
      <c r="B332" s="159" t="s">
        <v>286</v>
      </c>
      <c r="C332" s="160">
        <f>SUM(C333:C333)</f>
        <v>16</v>
      </c>
    </row>
    <row r="333" spans="1:3" s="149" customFormat="1" ht="21.75" customHeight="1">
      <c r="A333" s="158">
        <v>2101101</v>
      </c>
      <c r="B333" s="158" t="s">
        <v>287</v>
      </c>
      <c r="C333" s="160">
        <v>16</v>
      </c>
    </row>
    <row r="334" spans="1:3" s="149" customFormat="1" ht="21.75" customHeight="1">
      <c r="A334" s="158">
        <v>21012</v>
      </c>
      <c r="B334" s="159" t="s">
        <v>288</v>
      </c>
      <c r="C334" s="160">
        <f>SUM(C335:C336)</f>
        <v>8064</v>
      </c>
    </row>
    <row r="335" spans="1:3" s="149" customFormat="1" ht="21.75" customHeight="1">
      <c r="A335" s="158">
        <v>2101202</v>
      </c>
      <c r="B335" s="158" t="s">
        <v>289</v>
      </c>
      <c r="C335" s="160">
        <v>7686</v>
      </c>
    </row>
    <row r="336" spans="1:3" s="149" customFormat="1" ht="21.75" customHeight="1">
      <c r="A336" s="158">
        <v>2101299</v>
      </c>
      <c r="B336" s="158" t="s">
        <v>290</v>
      </c>
      <c r="C336" s="160">
        <v>378</v>
      </c>
    </row>
    <row r="337" spans="1:3" s="149" customFormat="1" ht="21.75" customHeight="1">
      <c r="A337" s="158">
        <v>21013</v>
      </c>
      <c r="B337" s="159" t="s">
        <v>291</v>
      </c>
      <c r="C337" s="160">
        <f>SUM(C338:C338)</f>
        <v>1450</v>
      </c>
    </row>
    <row r="338" spans="1:3" s="149" customFormat="1" ht="21.75" customHeight="1">
      <c r="A338" s="158">
        <v>2101301</v>
      </c>
      <c r="B338" s="158" t="s">
        <v>292</v>
      </c>
      <c r="C338" s="160">
        <v>1450</v>
      </c>
    </row>
    <row r="339" spans="1:3" s="149" customFormat="1" ht="21.75" customHeight="1">
      <c r="A339" s="158">
        <v>21014</v>
      </c>
      <c r="B339" s="159" t="s">
        <v>293</v>
      </c>
      <c r="C339" s="160">
        <f>SUM(C340:C341)</f>
        <v>158</v>
      </c>
    </row>
    <row r="340" spans="1:3" s="149" customFormat="1" ht="21.75" customHeight="1">
      <c r="A340" s="158">
        <v>2101401</v>
      </c>
      <c r="B340" s="158" t="s">
        <v>294</v>
      </c>
      <c r="C340" s="160">
        <v>142</v>
      </c>
    </row>
    <row r="341" spans="1:3" s="149" customFormat="1" ht="21.75" customHeight="1">
      <c r="A341" s="158">
        <v>2101499</v>
      </c>
      <c r="B341" s="158" t="s">
        <v>295</v>
      </c>
      <c r="C341" s="160">
        <v>16</v>
      </c>
    </row>
    <row r="342" spans="1:3" s="149" customFormat="1" ht="21.75" customHeight="1">
      <c r="A342" s="158">
        <v>21015</v>
      </c>
      <c r="B342" s="159" t="s">
        <v>296</v>
      </c>
      <c r="C342" s="160">
        <f>SUM(C343:C348)</f>
        <v>1108</v>
      </c>
    </row>
    <row r="343" spans="1:3" s="149" customFormat="1" ht="21.75" customHeight="1">
      <c r="A343" s="158">
        <v>2101501</v>
      </c>
      <c r="B343" s="158" t="s">
        <v>38</v>
      </c>
      <c r="C343" s="160">
        <v>182</v>
      </c>
    </row>
    <row r="344" spans="1:3" s="149" customFormat="1" ht="21.75" customHeight="1">
      <c r="A344" s="158">
        <v>2101502</v>
      </c>
      <c r="B344" s="158" t="s">
        <v>39</v>
      </c>
      <c r="C344" s="160">
        <v>1</v>
      </c>
    </row>
    <row r="345" spans="1:3" s="149" customFormat="1" ht="21.75" customHeight="1">
      <c r="A345" s="158">
        <v>2101505</v>
      </c>
      <c r="B345" s="158" t="s">
        <v>297</v>
      </c>
      <c r="C345" s="160">
        <v>142</v>
      </c>
    </row>
    <row r="346" spans="1:3" s="149" customFormat="1" ht="21.75" customHeight="1">
      <c r="A346" s="158">
        <v>2101506</v>
      </c>
      <c r="B346" s="158" t="s">
        <v>298</v>
      </c>
      <c r="C346" s="160">
        <v>641</v>
      </c>
    </row>
    <row r="347" spans="1:3" s="149" customFormat="1" ht="21.75" customHeight="1">
      <c r="A347" s="158">
        <v>2101550</v>
      </c>
      <c r="B347" s="158" t="s">
        <v>52</v>
      </c>
      <c r="C347" s="160">
        <v>104</v>
      </c>
    </row>
    <row r="348" spans="1:3" s="149" customFormat="1" ht="21.75" customHeight="1">
      <c r="A348" s="158">
        <v>2101599</v>
      </c>
      <c r="B348" s="158" t="s">
        <v>299</v>
      </c>
      <c r="C348" s="160">
        <v>38</v>
      </c>
    </row>
    <row r="349" spans="1:3" s="149" customFormat="1" ht="21.75" customHeight="1">
      <c r="A349" s="158">
        <v>211</v>
      </c>
      <c r="B349" s="159" t="s">
        <v>300</v>
      </c>
      <c r="C349" s="160">
        <f>C350+C354+C356</f>
        <v>2012</v>
      </c>
    </row>
    <row r="350" spans="1:3" s="149" customFormat="1" ht="21.75" customHeight="1">
      <c r="A350" s="158">
        <v>21101</v>
      </c>
      <c r="B350" s="159" t="s">
        <v>301</v>
      </c>
      <c r="C350" s="160">
        <f>SUM(C351:C353)</f>
        <v>442</v>
      </c>
    </row>
    <row r="351" spans="1:3" s="149" customFormat="1" ht="21.75" customHeight="1">
      <c r="A351" s="158">
        <v>2110101</v>
      </c>
      <c r="B351" s="158" t="s">
        <v>38</v>
      </c>
      <c r="C351" s="160">
        <v>346</v>
      </c>
    </row>
    <row r="352" spans="1:3" s="149" customFormat="1" ht="21.75" customHeight="1">
      <c r="A352" s="158">
        <v>2110102</v>
      </c>
      <c r="B352" s="158" t="s">
        <v>39</v>
      </c>
      <c r="C352" s="160">
        <v>8</v>
      </c>
    </row>
    <row r="353" spans="1:3" s="149" customFormat="1" ht="21.75" customHeight="1">
      <c r="A353" s="158">
        <v>2110199</v>
      </c>
      <c r="B353" s="158" t="s">
        <v>302</v>
      </c>
      <c r="C353" s="160">
        <v>88</v>
      </c>
    </row>
    <row r="354" spans="1:3" s="149" customFormat="1" ht="21.75" customHeight="1">
      <c r="A354" s="158">
        <v>21103</v>
      </c>
      <c r="B354" s="159" t="s">
        <v>303</v>
      </c>
      <c r="C354" s="160">
        <f>SUM(C355:C355)</f>
        <v>1488</v>
      </c>
    </row>
    <row r="355" spans="1:3" s="149" customFormat="1" ht="21.75" customHeight="1">
      <c r="A355" s="158">
        <v>2110302</v>
      </c>
      <c r="B355" s="158" t="s">
        <v>304</v>
      </c>
      <c r="C355" s="160">
        <v>1488</v>
      </c>
    </row>
    <row r="356" spans="1:3" s="149" customFormat="1" ht="21.75" customHeight="1">
      <c r="A356" s="158">
        <v>21104</v>
      </c>
      <c r="B356" s="159" t="s">
        <v>305</v>
      </c>
      <c r="C356" s="160">
        <f>SUM(C357:C358)</f>
        <v>82</v>
      </c>
    </row>
    <row r="357" spans="1:3" s="149" customFormat="1" ht="21.75" customHeight="1">
      <c r="A357" s="158">
        <v>2110401</v>
      </c>
      <c r="B357" s="158" t="s">
        <v>306</v>
      </c>
      <c r="C357" s="160">
        <v>35</v>
      </c>
    </row>
    <row r="358" spans="1:3" s="149" customFormat="1" ht="21.75" customHeight="1">
      <c r="A358" s="158">
        <v>2110406</v>
      </c>
      <c r="B358" s="158" t="s">
        <v>307</v>
      </c>
      <c r="C358" s="160">
        <v>47</v>
      </c>
    </row>
    <row r="359" spans="1:3" s="149" customFormat="1" ht="21.75" customHeight="1">
      <c r="A359" s="158">
        <v>212</v>
      </c>
      <c r="B359" s="159" t="s">
        <v>308</v>
      </c>
      <c r="C359" s="160">
        <f>C360+C367+C369+C372+C374</f>
        <v>26779</v>
      </c>
    </row>
    <row r="360" spans="1:3" s="149" customFormat="1" ht="21.75" customHeight="1">
      <c r="A360" s="158">
        <v>21201</v>
      </c>
      <c r="B360" s="159" t="s">
        <v>309</v>
      </c>
      <c r="C360" s="160">
        <f>SUM(C361:C366)</f>
        <v>1598</v>
      </c>
    </row>
    <row r="361" spans="1:3" s="149" customFormat="1" ht="21.75" customHeight="1">
      <c r="A361" s="158">
        <v>2120101</v>
      </c>
      <c r="B361" s="158" t="s">
        <v>38</v>
      </c>
      <c r="C361" s="160">
        <v>396</v>
      </c>
    </row>
    <row r="362" spans="1:3" s="149" customFormat="1" ht="21.75" customHeight="1">
      <c r="A362" s="158">
        <v>2120102</v>
      </c>
      <c r="B362" s="158" t="s">
        <v>39</v>
      </c>
      <c r="C362" s="160">
        <v>31</v>
      </c>
    </row>
    <row r="363" spans="1:3" s="149" customFormat="1" ht="21.75" customHeight="1">
      <c r="A363" s="158">
        <v>2120104</v>
      </c>
      <c r="B363" s="158" t="s">
        <v>310</v>
      </c>
      <c r="C363" s="160">
        <v>919</v>
      </c>
    </row>
    <row r="364" spans="1:3" s="149" customFormat="1" ht="21.75" customHeight="1">
      <c r="A364" s="158">
        <v>2120106</v>
      </c>
      <c r="B364" s="158" t="s">
        <v>311</v>
      </c>
      <c r="C364" s="160">
        <v>54</v>
      </c>
    </row>
    <row r="365" spans="1:3" s="149" customFormat="1" ht="21.75" customHeight="1">
      <c r="A365" s="158">
        <v>2120109</v>
      </c>
      <c r="B365" s="158" t="s">
        <v>312</v>
      </c>
      <c r="C365" s="160">
        <v>78</v>
      </c>
    </row>
    <row r="366" spans="1:3" s="149" customFormat="1" ht="21.75" customHeight="1">
      <c r="A366" s="158">
        <v>2120199</v>
      </c>
      <c r="B366" s="158" t="s">
        <v>313</v>
      </c>
      <c r="C366" s="160">
        <v>120</v>
      </c>
    </row>
    <row r="367" spans="1:3" s="149" customFormat="1" ht="21.75" customHeight="1">
      <c r="A367" s="158">
        <v>21202</v>
      </c>
      <c r="B367" s="159" t="s">
        <v>314</v>
      </c>
      <c r="C367" s="160">
        <f>C368</f>
        <v>814</v>
      </c>
    </row>
    <row r="368" spans="1:3" s="149" customFormat="1" ht="21.75" customHeight="1">
      <c r="A368" s="158">
        <v>2120201</v>
      </c>
      <c r="B368" s="158" t="s">
        <v>315</v>
      </c>
      <c r="C368" s="160">
        <v>814</v>
      </c>
    </row>
    <row r="369" spans="1:3" s="149" customFormat="1" ht="21.75" customHeight="1">
      <c r="A369" s="158">
        <v>21203</v>
      </c>
      <c r="B369" s="159" t="s">
        <v>316</v>
      </c>
      <c r="C369" s="160">
        <f>SUM(C370:C371)</f>
        <v>16781</v>
      </c>
    </row>
    <row r="370" spans="1:3" s="149" customFormat="1" ht="21.75" customHeight="1">
      <c r="A370" s="158">
        <v>2120303</v>
      </c>
      <c r="B370" s="158" t="s">
        <v>317</v>
      </c>
      <c r="C370" s="160">
        <v>16759</v>
      </c>
    </row>
    <row r="371" spans="1:3" s="149" customFormat="1" ht="21.75" customHeight="1">
      <c r="A371" s="158">
        <v>2120399</v>
      </c>
      <c r="B371" s="158" t="s">
        <v>318</v>
      </c>
      <c r="C371" s="160">
        <v>22</v>
      </c>
    </row>
    <row r="372" spans="1:3" s="149" customFormat="1" ht="21.75" customHeight="1">
      <c r="A372" s="158">
        <v>21205</v>
      </c>
      <c r="B372" s="159" t="s">
        <v>319</v>
      </c>
      <c r="C372" s="160">
        <f>C373</f>
        <v>5036</v>
      </c>
    </row>
    <row r="373" spans="1:3" s="149" customFormat="1" ht="21.75" customHeight="1">
      <c r="A373" s="158">
        <v>2120501</v>
      </c>
      <c r="B373" s="158" t="s">
        <v>320</v>
      </c>
      <c r="C373" s="160">
        <v>5036</v>
      </c>
    </row>
    <row r="374" spans="1:3" s="149" customFormat="1" ht="21.75" customHeight="1">
      <c r="A374" s="158">
        <v>21299</v>
      </c>
      <c r="B374" s="159" t="s">
        <v>321</v>
      </c>
      <c r="C374" s="160">
        <f>C375</f>
        <v>2550</v>
      </c>
    </row>
    <row r="375" spans="1:3" s="149" customFormat="1" ht="21.75" customHeight="1">
      <c r="A375" s="158">
        <v>2129999</v>
      </c>
      <c r="B375" s="158" t="s">
        <v>322</v>
      </c>
      <c r="C375" s="160">
        <v>2550</v>
      </c>
    </row>
    <row r="376" spans="1:3" s="149" customFormat="1" ht="21.75" customHeight="1">
      <c r="A376" s="158">
        <v>213</v>
      </c>
      <c r="B376" s="159" t="s">
        <v>323</v>
      </c>
      <c r="C376" s="160">
        <f>C377+C395+C408+C426+C433+C438+C441</f>
        <v>101900</v>
      </c>
    </row>
    <row r="377" spans="1:3" s="149" customFormat="1" ht="21.75" customHeight="1">
      <c r="A377" s="158">
        <v>21301</v>
      </c>
      <c r="B377" s="159" t="s">
        <v>324</v>
      </c>
      <c r="C377" s="160">
        <f>SUM(C378:C394)</f>
        <v>38335</v>
      </c>
    </row>
    <row r="378" spans="1:3" s="149" customFormat="1" ht="21.75" customHeight="1">
      <c r="A378" s="158">
        <v>2130101</v>
      </c>
      <c r="B378" s="158" t="s">
        <v>38</v>
      </c>
      <c r="C378" s="160">
        <v>811</v>
      </c>
    </row>
    <row r="379" spans="1:3" s="149" customFormat="1" ht="21.75" customHeight="1">
      <c r="A379" s="158">
        <v>2130102</v>
      </c>
      <c r="B379" s="158" t="s">
        <v>39</v>
      </c>
      <c r="C379" s="160">
        <v>26</v>
      </c>
    </row>
    <row r="380" spans="1:3" s="149" customFormat="1" ht="21.75" customHeight="1">
      <c r="A380" s="158">
        <v>2130104</v>
      </c>
      <c r="B380" s="158" t="s">
        <v>52</v>
      </c>
      <c r="C380" s="160">
        <v>1547</v>
      </c>
    </row>
    <row r="381" spans="1:3" s="149" customFormat="1" ht="21.75" customHeight="1">
      <c r="A381" s="158">
        <v>2130106</v>
      </c>
      <c r="B381" s="158" t="s">
        <v>325</v>
      </c>
      <c r="C381" s="160">
        <v>2260</v>
      </c>
    </row>
    <row r="382" spans="1:3" s="149" customFormat="1" ht="21.75" customHeight="1">
      <c r="A382" s="158">
        <v>2130108</v>
      </c>
      <c r="B382" s="158" t="s">
        <v>326</v>
      </c>
      <c r="C382" s="160">
        <v>1652</v>
      </c>
    </row>
    <row r="383" spans="1:3" s="149" customFormat="1" ht="21.75" customHeight="1">
      <c r="A383" s="158">
        <v>2130109</v>
      </c>
      <c r="B383" s="158" t="s">
        <v>327</v>
      </c>
      <c r="C383" s="160">
        <v>50</v>
      </c>
    </row>
    <row r="384" spans="1:3" s="149" customFormat="1" ht="21.75" customHeight="1">
      <c r="A384" s="158">
        <v>2130110</v>
      </c>
      <c r="B384" s="158" t="s">
        <v>328</v>
      </c>
      <c r="C384" s="160">
        <v>83</v>
      </c>
    </row>
    <row r="385" spans="1:3" s="149" customFormat="1" ht="21.75" customHeight="1">
      <c r="A385" s="158">
        <v>2130111</v>
      </c>
      <c r="B385" s="158" t="s">
        <v>329</v>
      </c>
      <c r="C385" s="160">
        <v>1</v>
      </c>
    </row>
    <row r="386" spans="1:3" s="149" customFormat="1" ht="21.75" customHeight="1">
      <c r="A386" s="158">
        <v>2130112</v>
      </c>
      <c r="B386" s="158" t="s">
        <v>330</v>
      </c>
      <c r="C386" s="160">
        <v>50</v>
      </c>
    </row>
    <row r="387" spans="1:3" s="149" customFormat="1" ht="21.75" customHeight="1">
      <c r="A387" s="158">
        <v>2130119</v>
      </c>
      <c r="B387" s="158" t="s">
        <v>331</v>
      </c>
      <c r="C387" s="160">
        <v>832</v>
      </c>
    </row>
    <row r="388" spans="1:3" s="149" customFormat="1" ht="21.75" customHeight="1">
      <c r="A388" s="158">
        <v>2130122</v>
      </c>
      <c r="B388" s="158" t="s">
        <v>332</v>
      </c>
      <c r="C388" s="160">
        <v>20758</v>
      </c>
    </row>
    <row r="389" spans="1:3" s="149" customFormat="1" ht="21.75" customHeight="1">
      <c r="A389" s="158">
        <v>2130124</v>
      </c>
      <c r="B389" s="158" t="s">
        <v>333</v>
      </c>
      <c r="C389" s="160">
        <v>1465</v>
      </c>
    </row>
    <row r="390" spans="1:3" s="149" customFormat="1" ht="21.75" customHeight="1">
      <c r="A390" s="158">
        <v>2130135</v>
      </c>
      <c r="B390" s="158" t="s">
        <v>334</v>
      </c>
      <c r="C390" s="160">
        <v>931</v>
      </c>
    </row>
    <row r="391" spans="1:3" s="149" customFormat="1" ht="21.75" customHeight="1">
      <c r="A391" s="158">
        <v>2130148</v>
      </c>
      <c r="B391" s="158" t="s">
        <v>335</v>
      </c>
      <c r="C391" s="160">
        <v>102</v>
      </c>
    </row>
    <row r="392" spans="1:3" s="149" customFormat="1" ht="21.75" customHeight="1">
      <c r="A392" s="158">
        <v>2130152</v>
      </c>
      <c r="B392" s="158" t="s">
        <v>336</v>
      </c>
      <c r="C392" s="160">
        <v>6</v>
      </c>
    </row>
    <row r="393" spans="1:3" s="149" customFormat="1" ht="21.75" customHeight="1">
      <c r="A393" s="158">
        <v>2130153</v>
      </c>
      <c r="B393" s="158" t="s">
        <v>337</v>
      </c>
      <c r="C393" s="160">
        <v>4389</v>
      </c>
    </row>
    <row r="394" spans="1:3" s="149" customFormat="1" ht="21.75" customHeight="1">
      <c r="A394" s="158">
        <v>2130199</v>
      </c>
      <c r="B394" s="158" t="s">
        <v>338</v>
      </c>
      <c r="C394" s="160">
        <v>3372</v>
      </c>
    </row>
    <row r="395" spans="1:3" s="149" customFormat="1" ht="21.75" customHeight="1">
      <c r="A395" s="158">
        <v>21302</v>
      </c>
      <c r="B395" s="159" t="s">
        <v>339</v>
      </c>
      <c r="C395" s="160">
        <f>SUM(C396:C407)</f>
        <v>8068</v>
      </c>
    </row>
    <row r="396" spans="1:3" s="149" customFormat="1" ht="21.75" customHeight="1">
      <c r="A396" s="158">
        <v>2130201</v>
      </c>
      <c r="B396" s="158" t="s">
        <v>38</v>
      </c>
      <c r="C396" s="160">
        <v>437</v>
      </c>
    </row>
    <row r="397" spans="1:3" s="149" customFormat="1" ht="21.75" customHeight="1">
      <c r="A397" s="158">
        <v>2130202</v>
      </c>
      <c r="B397" s="158" t="s">
        <v>39</v>
      </c>
      <c r="C397" s="160">
        <v>7</v>
      </c>
    </row>
    <row r="398" spans="1:3" s="149" customFormat="1" ht="21.75" customHeight="1">
      <c r="A398" s="158">
        <v>2130204</v>
      </c>
      <c r="B398" s="158" t="s">
        <v>340</v>
      </c>
      <c r="C398" s="160">
        <v>1730</v>
      </c>
    </row>
    <row r="399" spans="1:3" s="149" customFormat="1" ht="21.75" customHeight="1">
      <c r="A399" s="158">
        <v>2130205</v>
      </c>
      <c r="B399" s="158" t="s">
        <v>341</v>
      </c>
      <c r="C399" s="160">
        <v>502</v>
      </c>
    </row>
    <row r="400" spans="1:3" s="149" customFormat="1" ht="21.75" customHeight="1">
      <c r="A400" s="158">
        <v>2130206</v>
      </c>
      <c r="B400" s="158" t="s">
        <v>342</v>
      </c>
      <c r="C400" s="160">
        <v>51</v>
      </c>
    </row>
    <row r="401" spans="1:3" s="149" customFormat="1" ht="21.75" customHeight="1">
      <c r="A401" s="158">
        <v>2130207</v>
      </c>
      <c r="B401" s="158" t="s">
        <v>343</v>
      </c>
      <c r="C401" s="160">
        <v>4381</v>
      </c>
    </row>
    <row r="402" spans="1:3" s="149" customFormat="1" ht="21.75" customHeight="1">
      <c r="A402" s="158">
        <v>2130209</v>
      </c>
      <c r="B402" s="158" t="s">
        <v>344</v>
      </c>
      <c r="C402" s="160">
        <v>728</v>
      </c>
    </row>
    <row r="403" spans="1:3" s="149" customFormat="1" ht="21.75" customHeight="1">
      <c r="A403" s="158">
        <v>2130211</v>
      </c>
      <c r="B403" s="158" t="s">
        <v>345</v>
      </c>
      <c r="C403" s="160">
        <v>2</v>
      </c>
    </row>
    <row r="404" spans="1:3" s="149" customFormat="1" ht="21.75" customHeight="1">
      <c r="A404" s="158">
        <v>2130212</v>
      </c>
      <c r="B404" s="158" t="s">
        <v>346</v>
      </c>
      <c r="C404" s="160">
        <v>25</v>
      </c>
    </row>
    <row r="405" spans="1:3" s="149" customFormat="1" ht="21.75" customHeight="1">
      <c r="A405" s="158">
        <v>2130221</v>
      </c>
      <c r="B405" s="158" t="s">
        <v>347</v>
      </c>
      <c r="C405" s="160">
        <v>25</v>
      </c>
    </row>
    <row r="406" spans="1:3" s="149" customFormat="1" ht="21.75" customHeight="1">
      <c r="A406" s="158">
        <v>2130227</v>
      </c>
      <c r="B406" s="158" t="s">
        <v>348</v>
      </c>
      <c r="C406" s="160">
        <v>80</v>
      </c>
    </row>
    <row r="407" spans="1:3" s="149" customFormat="1" ht="21.75" customHeight="1">
      <c r="A407" s="158">
        <v>2130234</v>
      </c>
      <c r="B407" s="158" t="s">
        <v>349</v>
      </c>
      <c r="C407" s="160">
        <v>100</v>
      </c>
    </row>
    <row r="408" spans="1:3" s="149" customFormat="1" ht="21.75" customHeight="1">
      <c r="A408" s="158">
        <v>21303</v>
      </c>
      <c r="B408" s="159" t="s">
        <v>350</v>
      </c>
      <c r="C408" s="160">
        <f>SUM(C409:C425)</f>
        <v>16158</v>
      </c>
    </row>
    <row r="409" spans="1:3" s="149" customFormat="1" ht="21.75" customHeight="1">
      <c r="A409" s="158">
        <v>2130301</v>
      </c>
      <c r="B409" s="158" t="s">
        <v>38</v>
      </c>
      <c r="C409" s="160">
        <v>603</v>
      </c>
    </row>
    <row r="410" spans="1:3" s="149" customFormat="1" ht="21.75" customHeight="1">
      <c r="A410" s="158">
        <v>2130302</v>
      </c>
      <c r="B410" s="158" t="s">
        <v>39</v>
      </c>
      <c r="C410" s="160">
        <v>79</v>
      </c>
    </row>
    <row r="411" spans="1:3" s="149" customFormat="1" ht="21.75" customHeight="1">
      <c r="A411" s="158">
        <v>2130304</v>
      </c>
      <c r="B411" s="158" t="s">
        <v>351</v>
      </c>
      <c r="C411" s="160">
        <v>1711</v>
      </c>
    </row>
    <row r="412" spans="1:3" s="149" customFormat="1" ht="21.75" customHeight="1">
      <c r="A412" s="158">
        <v>2130305</v>
      </c>
      <c r="B412" s="158" t="s">
        <v>352</v>
      </c>
      <c r="C412" s="160">
        <v>3193</v>
      </c>
    </row>
    <row r="413" spans="1:3" s="149" customFormat="1" ht="21.75" customHeight="1">
      <c r="A413" s="158">
        <v>2130306</v>
      </c>
      <c r="B413" s="158" t="s">
        <v>353</v>
      </c>
      <c r="C413" s="160">
        <v>2029</v>
      </c>
    </row>
    <row r="414" spans="1:3" s="149" customFormat="1" ht="21.75" customHeight="1">
      <c r="A414" s="158">
        <v>2130308</v>
      </c>
      <c r="B414" s="158" t="s">
        <v>354</v>
      </c>
      <c r="C414" s="160">
        <v>40</v>
      </c>
    </row>
    <row r="415" spans="1:3" s="149" customFormat="1" ht="21.75" customHeight="1">
      <c r="A415" s="158">
        <v>2130309</v>
      </c>
      <c r="B415" s="158" t="s">
        <v>355</v>
      </c>
      <c r="C415" s="160">
        <v>208</v>
      </c>
    </row>
    <row r="416" spans="1:3" s="149" customFormat="1" ht="21.75" customHeight="1">
      <c r="A416" s="158">
        <v>2130310</v>
      </c>
      <c r="B416" s="158" t="s">
        <v>356</v>
      </c>
      <c r="C416" s="160">
        <v>665</v>
      </c>
    </row>
    <row r="417" spans="1:3" s="149" customFormat="1" ht="21.75" customHeight="1">
      <c r="A417" s="158">
        <v>2130311</v>
      </c>
      <c r="B417" s="158" t="s">
        <v>357</v>
      </c>
      <c r="C417" s="160">
        <v>42</v>
      </c>
    </row>
    <row r="418" spans="1:3" s="149" customFormat="1" ht="21.75" customHeight="1">
      <c r="A418" s="158">
        <v>2130314</v>
      </c>
      <c r="B418" s="158" t="s">
        <v>358</v>
      </c>
      <c r="C418" s="160">
        <v>1179</v>
      </c>
    </row>
    <row r="419" spans="1:3" s="149" customFormat="1" ht="21.75" customHeight="1">
      <c r="A419" s="158">
        <v>2130315</v>
      </c>
      <c r="B419" s="158" t="s">
        <v>359</v>
      </c>
      <c r="C419" s="160">
        <v>239</v>
      </c>
    </row>
    <row r="420" spans="1:3" s="149" customFormat="1" ht="21.75" customHeight="1">
      <c r="A420" s="158">
        <v>2130316</v>
      </c>
      <c r="B420" s="158" t="s">
        <v>360</v>
      </c>
      <c r="C420" s="160">
        <v>494</v>
      </c>
    </row>
    <row r="421" spans="1:3" s="149" customFormat="1" ht="21.75" customHeight="1">
      <c r="A421" s="158">
        <v>2130319</v>
      </c>
      <c r="B421" s="158" t="s">
        <v>361</v>
      </c>
      <c r="C421" s="160">
        <v>1035</v>
      </c>
    </row>
    <row r="422" spans="1:3" s="149" customFormat="1" ht="21.75" customHeight="1">
      <c r="A422" s="158">
        <v>2130321</v>
      </c>
      <c r="B422" s="158" t="s">
        <v>362</v>
      </c>
      <c r="C422" s="160">
        <v>3000</v>
      </c>
    </row>
    <row r="423" spans="1:3" s="149" customFormat="1" ht="21.75" customHeight="1">
      <c r="A423" s="158">
        <v>2130333</v>
      </c>
      <c r="B423" s="158" t="s">
        <v>363</v>
      </c>
      <c r="C423" s="160">
        <v>43</v>
      </c>
    </row>
    <row r="424" spans="1:3" s="149" customFormat="1" ht="21.75" customHeight="1">
      <c r="A424" s="158">
        <v>2130335</v>
      </c>
      <c r="B424" s="158" t="s">
        <v>364</v>
      </c>
      <c r="C424" s="160">
        <v>298</v>
      </c>
    </row>
    <row r="425" spans="1:3" s="149" customFormat="1" ht="21.75" customHeight="1">
      <c r="A425" s="158">
        <v>2130399</v>
      </c>
      <c r="B425" s="158" t="s">
        <v>365</v>
      </c>
      <c r="C425" s="160">
        <v>1300</v>
      </c>
    </row>
    <row r="426" spans="1:3" s="149" customFormat="1" ht="21.75" customHeight="1">
      <c r="A426" s="158">
        <v>21305</v>
      </c>
      <c r="B426" s="159" t="s">
        <v>366</v>
      </c>
      <c r="C426" s="160">
        <f>SUM(C427:C432)</f>
        <v>23998</v>
      </c>
    </row>
    <row r="427" spans="1:3" s="149" customFormat="1" ht="21.75" customHeight="1">
      <c r="A427" s="158">
        <v>2130501</v>
      </c>
      <c r="B427" s="158" t="s">
        <v>38</v>
      </c>
      <c r="C427" s="160">
        <v>162</v>
      </c>
    </row>
    <row r="428" spans="1:3" s="149" customFormat="1" ht="21.75" customHeight="1">
      <c r="A428" s="158">
        <v>2130502</v>
      </c>
      <c r="B428" s="158" t="s">
        <v>39</v>
      </c>
      <c r="C428" s="160">
        <v>81</v>
      </c>
    </row>
    <row r="429" spans="1:3" s="149" customFormat="1" ht="21.75" customHeight="1">
      <c r="A429" s="158">
        <v>2130504</v>
      </c>
      <c r="B429" s="158" t="s">
        <v>367</v>
      </c>
      <c r="C429" s="160">
        <v>9935</v>
      </c>
    </row>
    <row r="430" spans="1:3" s="149" customFormat="1" ht="21.75" customHeight="1">
      <c r="A430" s="158">
        <v>2130505</v>
      </c>
      <c r="B430" s="158" t="s">
        <v>368</v>
      </c>
      <c r="C430" s="160">
        <v>4497</v>
      </c>
    </row>
    <row r="431" spans="1:3" s="149" customFormat="1" ht="21.75" customHeight="1">
      <c r="A431" s="158">
        <v>2130507</v>
      </c>
      <c r="B431" s="158" t="s">
        <v>369</v>
      </c>
      <c r="C431" s="160">
        <v>1821</v>
      </c>
    </row>
    <row r="432" spans="1:3" s="149" customFormat="1" ht="21.75" customHeight="1">
      <c r="A432" s="158">
        <v>2130599</v>
      </c>
      <c r="B432" s="158" t="s">
        <v>370</v>
      </c>
      <c r="C432" s="160">
        <v>7502</v>
      </c>
    </row>
    <row r="433" spans="1:3" s="149" customFormat="1" ht="21.75" customHeight="1">
      <c r="A433" s="158">
        <v>21307</v>
      </c>
      <c r="B433" s="159" t="s">
        <v>371</v>
      </c>
      <c r="C433" s="160">
        <f>SUM(C434:C437)</f>
        <v>11735</v>
      </c>
    </row>
    <row r="434" spans="1:3" s="149" customFormat="1" ht="21.75" customHeight="1">
      <c r="A434" s="158">
        <v>2130701</v>
      </c>
      <c r="B434" s="158" t="s">
        <v>372</v>
      </c>
      <c r="C434" s="160">
        <v>2143</v>
      </c>
    </row>
    <row r="435" spans="1:3" s="149" customFormat="1" ht="21.75" customHeight="1">
      <c r="A435" s="158">
        <v>2130705</v>
      </c>
      <c r="B435" s="158" t="s">
        <v>373</v>
      </c>
      <c r="C435" s="160">
        <v>6675</v>
      </c>
    </row>
    <row r="436" spans="1:3" s="149" customFormat="1" ht="21.75" customHeight="1">
      <c r="A436" s="158">
        <v>2130706</v>
      </c>
      <c r="B436" s="158" t="s">
        <v>374</v>
      </c>
      <c r="C436" s="160">
        <v>322</v>
      </c>
    </row>
    <row r="437" spans="1:3" s="149" customFormat="1" ht="21.75" customHeight="1">
      <c r="A437" s="158">
        <v>2130799</v>
      </c>
      <c r="B437" s="158" t="s">
        <v>375</v>
      </c>
      <c r="C437" s="160">
        <v>2595</v>
      </c>
    </row>
    <row r="438" spans="1:3" s="149" customFormat="1" ht="21.75" customHeight="1">
      <c r="A438" s="158">
        <v>21308</v>
      </c>
      <c r="B438" s="159" t="s">
        <v>376</v>
      </c>
      <c r="C438" s="160">
        <f>SUM(C439:C440)</f>
        <v>2775</v>
      </c>
    </row>
    <row r="439" spans="1:3" s="149" customFormat="1" ht="21.75" customHeight="1">
      <c r="A439" s="158">
        <v>2130803</v>
      </c>
      <c r="B439" s="158" t="s">
        <v>377</v>
      </c>
      <c r="C439" s="160">
        <v>2456</v>
      </c>
    </row>
    <row r="440" spans="1:3" s="149" customFormat="1" ht="21.75" customHeight="1">
      <c r="A440" s="158">
        <v>2130804</v>
      </c>
      <c r="B440" s="158" t="s">
        <v>378</v>
      </c>
      <c r="C440" s="160">
        <v>319</v>
      </c>
    </row>
    <row r="441" spans="1:3" s="149" customFormat="1" ht="21.75" customHeight="1">
      <c r="A441" s="158">
        <v>21399</v>
      </c>
      <c r="B441" s="159" t="s">
        <v>379</v>
      </c>
      <c r="C441" s="160">
        <f>SUM(C442:C443)</f>
        <v>831</v>
      </c>
    </row>
    <row r="442" spans="1:3" s="149" customFormat="1" ht="21.75" customHeight="1">
      <c r="A442" s="158">
        <v>2139901</v>
      </c>
      <c r="B442" s="158" t="s">
        <v>380</v>
      </c>
      <c r="C442" s="160">
        <v>195</v>
      </c>
    </row>
    <row r="443" spans="1:3" s="149" customFormat="1" ht="21.75" customHeight="1">
      <c r="A443" s="158">
        <v>2139999</v>
      </c>
      <c r="B443" s="158" t="s">
        <v>381</v>
      </c>
      <c r="C443" s="160">
        <v>636</v>
      </c>
    </row>
    <row r="444" spans="1:3" s="149" customFormat="1" ht="21.75" customHeight="1">
      <c r="A444" s="158">
        <v>214</v>
      </c>
      <c r="B444" s="159" t="s">
        <v>382</v>
      </c>
      <c r="C444" s="160">
        <f>C445+C454</f>
        <v>31247</v>
      </c>
    </row>
    <row r="445" spans="1:3" s="149" customFormat="1" ht="21.75" customHeight="1">
      <c r="A445" s="158">
        <v>21401</v>
      </c>
      <c r="B445" s="159" t="s">
        <v>383</v>
      </c>
      <c r="C445" s="160">
        <f>SUM(C446:C453)</f>
        <v>23973</v>
      </c>
    </row>
    <row r="446" spans="1:3" s="149" customFormat="1" ht="21.75" customHeight="1">
      <c r="A446" s="158">
        <v>2140101</v>
      </c>
      <c r="B446" s="158" t="s">
        <v>38</v>
      </c>
      <c r="C446" s="160">
        <v>1422</v>
      </c>
    </row>
    <row r="447" spans="1:3" s="149" customFormat="1" ht="21.75" customHeight="1">
      <c r="A447" s="158">
        <v>2140102</v>
      </c>
      <c r="B447" s="158" t="s">
        <v>39</v>
      </c>
      <c r="C447" s="160">
        <v>16</v>
      </c>
    </row>
    <row r="448" spans="1:3" s="149" customFormat="1" ht="21.75" customHeight="1">
      <c r="A448" s="158">
        <v>2140104</v>
      </c>
      <c r="B448" s="158" t="s">
        <v>384</v>
      </c>
      <c r="C448" s="160">
        <v>13489</v>
      </c>
    </row>
    <row r="449" spans="1:3" s="149" customFormat="1" ht="21.75" customHeight="1">
      <c r="A449" s="158">
        <v>2140106</v>
      </c>
      <c r="B449" s="158" t="s">
        <v>385</v>
      </c>
      <c r="C449" s="160">
        <v>7978</v>
      </c>
    </row>
    <row r="450" spans="1:3" s="149" customFormat="1" ht="21.75" customHeight="1">
      <c r="A450" s="158">
        <v>2140110</v>
      </c>
      <c r="B450" s="158" t="s">
        <v>386</v>
      </c>
      <c r="C450" s="160">
        <v>45</v>
      </c>
    </row>
    <row r="451" spans="1:3" s="149" customFormat="1" ht="21.75" customHeight="1">
      <c r="A451" s="158">
        <v>2140112</v>
      </c>
      <c r="B451" s="158" t="s">
        <v>387</v>
      </c>
      <c r="C451" s="160">
        <v>645</v>
      </c>
    </row>
    <row r="452" spans="1:3" s="149" customFormat="1" ht="21.75" customHeight="1">
      <c r="A452" s="158">
        <v>2140136</v>
      </c>
      <c r="B452" s="158" t="s">
        <v>388</v>
      </c>
      <c r="C452" s="160">
        <v>20</v>
      </c>
    </row>
    <row r="453" spans="1:3" s="149" customFormat="1" ht="21.75" customHeight="1">
      <c r="A453" s="158">
        <v>2140199</v>
      </c>
      <c r="B453" s="158" t="s">
        <v>389</v>
      </c>
      <c r="C453" s="160">
        <v>358</v>
      </c>
    </row>
    <row r="454" spans="1:3" s="149" customFormat="1" ht="21.75" customHeight="1">
      <c r="A454" s="158">
        <v>21406</v>
      </c>
      <c r="B454" s="159" t="s">
        <v>390</v>
      </c>
      <c r="C454" s="160">
        <f>SUM(C455:C455)</f>
        <v>7274</v>
      </c>
    </row>
    <row r="455" spans="1:3" s="149" customFormat="1" ht="21.75" customHeight="1">
      <c r="A455" s="158">
        <v>2140601</v>
      </c>
      <c r="B455" s="158" t="s">
        <v>391</v>
      </c>
      <c r="C455" s="160">
        <v>7274</v>
      </c>
    </row>
    <row r="456" spans="1:3" s="149" customFormat="1" ht="21.75" customHeight="1">
      <c r="A456" s="158">
        <v>215</v>
      </c>
      <c r="B456" s="159" t="s">
        <v>392</v>
      </c>
      <c r="C456" s="160">
        <f>C457+C461+C463+C465</f>
        <v>8618</v>
      </c>
    </row>
    <row r="457" spans="1:3" s="149" customFormat="1" ht="21.75" customHeight="1">
      <c r="A457" s="158">
        <v>21501</v>
      </c>
      <c r="B457" s="159" t="s">
        <v>393</v>
      </c>
      <c r="C457" s="160">
        <f>SUM(C458:C460)</f>
        <v>129</v>
      </c>
    </row>
    <row r="458" spans="1:3" s="149" customFormat="1" ht="21.75" customHeight="1">
      <c r="A458" s="158">
        <v>2150101</v>
      </c>
      <c r="B458" s="158" t="s">
        <v>38</v>
      </c>
      <c r="C458" s="160">
        <v>62</v>
      </c>
    </row>
    <row r="459" spans="1:3" s="149" customFormat="1" ht="21.75" customHeight="1">
      <c r="A459" s="158">
        <v>2150102</v>
      </c>
      <c r="B459" s="158" t="s">
        <v>39</v>
      </c>
      <c r="C459" s="160">
        <v>30</v>
      </c>
    </row>
    <row r="460" spans="1:3" s="149" customFormat="1" ht="21.75" customHeight="1">
      <c r="A460" s="158">
        <v>2150199</v>
      </c>
      <c r="B460" s="158" t="s">
        <v>394</v>
      </c>
      <c r="C460" s="160">
        <v>37</v>
      </c>
    </row>
    <row r="461" spans="1:3" s="149" customFormat="1" ht="21.75" customHeight="1">
      <c r="A461" s="158">
        <v>21502</v>
      </c>
      <c r="B461" s="159" t="s">
        <v>395</v>
      </c>
      <c r="C461" s="160">
        <f>SUM(C462:C462)</f>
        <v>390</v>
      </c>
    </row>
    <row r="462" spans="1:3" s="149" customFormat="1" ht="21.75" customHeight="1">
      <c r="A462" s="158">
        <v>2150299</v>
      </c>
      <c r="B462" s="158" t="s">
        <v>396</v>
      </c>
      <c r="C462" s="160">
        <v>390</v>
      </c>
    </row>
    <row r="463" spans="1:3" s="149" customFormat="1" ht="21.75" customHeight="1">
      <c r="A463" s="158">
        <v>21505</v>
      </c>
      <c r="B463" s="159" t="s">
        <v>397</v>
      </c>
      <c r="C463" s="160">
        <f>SUM(C464:C464)</f>
        <v>7</v>
      </c>
    </row>
    <row r="464" spans="1:3" s="149" customFormat="1" ht="21.75" customHeight="1">
      <c r="A464" s="158">
        <v>2150599</v>
      </c>
      <c r="B464" s="158" t="s">
        <v>398</v>
      </c>
      <c r="C464" s="160">
        <v>7</v>
      </c>
    </row>
    <row r="465" spans="1:3" s="149" customFormat="1" ht="21.75" customHeight="1">
      <c r="A465" s="158">
        <v>21508</v>
      </c>
      <c r="B465" s="159" t="s">
        <v>399</v>
      </c>
      <c r="C465" s="160">
        <f>SUM(C466:C467)</f>
        <v>8092</v>
      </c>
    </row>
    <row r="466" spans="1:3" s="149" customFormat="1" ht="21.75" customHeight="1">
      <c r="A466" s="158">
        <v>2150805</v>
      </c>
      <c r="B466" s="158" t="s">
        <v>400</v>
      </c>
      <c r="C466" s="160">
        <v>93</v>
      </c>
    </row>
    <row r="467" spans="1:3" s="149" customFormat="1" ht="21.75" customHeight="1">
      <c r="A467" s="158">
        <v>2150899</v>
      </c>
      <c r="B467" s="158" t="s">
        <v>401</v>
      </c>
      <c r="C467" s="160">
        <v>7999</v>
      </c>
    </row>
    <row r="468" spans="1:3" s="149" customFormat="1" ht="21.75" customHeight="1">
      <c r="A468" s="158">
        <v>216</v>
      </c>
      <c r="B468" s="159" t="s">
        <v>402</v>
      </c>
      <c r="C468" s="160">
        <f>C469+C473+C475</f>
        <v>1435</v>
      </c>
    </row>
    <row r="469" spans="1:3" s="149" customFormat="1" ht="21.75" customHeight="1">
      <c r="A469" s="158">
        <v>21602</v>
      </c>
      <c r="B469" s="159" t="s">
        <v>403</v>
      </c>
      <c r="C469" s="160">
        <f>SUM(C470:C472)</f>
        <v>1108</v>
      </c>
    </row>
    <row r="470" spans="1:3" s="149" customFormat="1" ht="21.75" customHeight="1">
      <c r="A470" s="158">
        <v>2160201</v>
      </c>
      <c r="B470" s="158" t="s">
        <v>38</v>
      </c>
      <c r="C470" s="160">
        <v>39</v>
      </c>
    </row>
    <row r="471" spans="1:3" s="149" customFormat="1" ht="21.75" customHeight="1">
      <c r="A471" s="158">
        <v>2160250</v>
      </c>
      <c r="B471" s="158" t="s">
        <v>52</v>
      </c>
      <c r="C471" s="160">
        <v>28</v>
      </c>
    </row>
    <row r="472" spans="1:3" s="149" customFormat="1" ht="21.75" customHeight="1">
      <c r="A472" s="158">
        <v>2160299</v>
      </c>
      <c r="B472" s="158" t="s">
        <v>404</v>
      </c>
      <c r="C472" s="160">
        <v>1041</v>
      </c>
    </row>
    <row r="473" spans="1:3" s="149" customFormat="1" ht="21.75" customHeight="1">
      <c r="A473" s="158">
        <v>21606</v>
      </c>
      <c r="B473" s="159" t="s">
        <v>405</v>
      </c>
      <c r="C473" s="160">
        <f>SUM(C474:C474)</f>
        <v>8</v>
      </c>
    </row>
    <row r="474" spans="1:3" s="149" customFormat="1" ht="21.75" customHeight="1">
      <c r="A474" s="158">
        <v>2160699</v>
      </c>
      <c r="B474" s="158" t="s">
        <v>406</v>
      </c>
      <c r="C474" s="160">
        <v>8</v>
      </c>
    </row>
    <row r="475" spans="1:3" s="149" customFormat="1" ht="21.75" customHeight="1">
      <c r="A475" s="158">
        <v>21699</v>
      </c>
      <c r="B475" s="159" t="s">
        <v>407</v>
      </c>
      <c r="C475" s="160">
        <f>SUM(C476:C477)</f>
        <v>319</v>
      </c>
    </row>
    <row r="476" spans="1:3" s="149" customFormat="1" ht="21.75" customHeight="1">
      <c r="A476" s="158">
        <v>2169901</v>
      </c>
      <c r="B476" s="158" t="s">
        <v>408</v>
      </c>
      <c r="C476" s="160">
        <v>300</v>
      </c>
    </row>
    <row r="477" spans="1:3" s="149" customFormat="1" ht="21.75" customHeight="1">
      <c r="A477" s="158">
        <v>2169999</v>
      </c>
      <c r="B477" s="158" t="s">
        <v>409</v>
      </c>
      <c r="C477" s="160">
        <v>19</v>
      </c>
    </row>
    <row r="478" spans="1:3" s="149" customFormat="1" ht="21.75" customHeight="1">
      <c r="A478" s="158">
        <v>217</v>
      </c>
      <c r="B478" s="159" t="s">
        <v>410</v>
      </c>
      <c r="C478" s="160">
        <f>C479</f>
        <v>153</v>
      </c>
    </row>
    <row r="479" spans="1:3" s="149" customFormat="1" ht="21.75" customHeight="1">
      <c r="A479" s="158">
        <v>21703</v>
      </c>
      <c r="B479" s="159" t="s">
        <v>411</v>
      </c>
      <c r="C479" s="160">
        <f>SUM(C480:C480)</f>
        <v>153</v>
      </c>
    </row>
    <row r="480" spans="1:3" s="149" customFormat="1" ht="21.75" customHeight="1">
      <c r="A480" s="158">
        <v>2170399</v>
      </c>
      <c r="B480" s="158" t="s">
        <v>412</v>
      </c>
      <c r="C480" s="160">
        <v>153</v>
      </c>
    </row>
    <row r="481" spans="1:3" s="149" customFormat="1" ht="21.75" customHeight="1">
      <c r="A481" s="158">
        <v>219</v>
      </c>
      <c r="B481" s="159" t="s">
        <v>413</v>
      </c>
      <c r="C481" s="160">
        <f>SUM(C482:C482)</f>
        <v>40</v>
      </c>
    </row>
    <row r="482" spans="1:3" s="149" customFormat="1" ht="21.75" customHeight="1">
      <c r="A482" s="158">
        <v>21901</v>
      </c>
      <c r="B482" s="159" t="s">
        <v>414</v>
      </c>
      <c r="C482" s="160">
        <v>40</v>
      </c>
    </row>
    <row r="483" spans="1:3" s="149" customFormat="1" ht="21.75" customHeight="1">
      <c r="A483" s="158">
        <v>220</v>
      </c>
      <c r="B483" s="159" t="s">
        <v>415</v>
      </c>
      <c r="C483" s="160">
        <f>C484+C495</f>
        <v>9879</v>
      </c>
    </row>
    <row r="484" spans="1:3" s="149" customFormat="1" ht="21.75" customHeight="1">
      <c r="A484" s="158">
        <v>22001</v>
      </c>
      <c r="B484" s="159" t="s">
        <v>416</v>
      </c>
      <c r="C484" s="160">
        <f>SUM(C485:C494)</f>
        <v>9784</v>
      </c>
    </row>
    <row r="485" spans="1:3" s="149" customFormat="1" ht="21.75" customHeight="1">
      <c r="A485" s="158">
        <v>2200101</v>
      </c>
      <c r="B485" s="158" t="s">
        <v>38</v>
      </c>
      <c r="C485" s="160">
        <v>488</v>
      </c>
    </row>
    <row r="486" spans="1:3" s="149" customFormat="1" ht="21.75" customHeight="1">
      <c r="A486" s="158">
        <v>2200102</v>
      </c>
      <c r="B486" s="158" t="s">
        <v>39</v>
      </c>
      <c r="C486" s="160">
        <v>100</v>
      </c>
    </row>
    <row r="487" spans="1:3" s="149" customFormat="1" ht="21.75" customHeight="1">
      <c r="A487" s="158">
        <v>2200104</v>
      </c>
      <c r="B487" s="158" t="s">
        <v>417</v>
      </c>
      <c r="C487" s="160">
        <v>132</v>
      </c>
    </row>
    <row r="488" spans="1:3" s="149" customFormat="1" ht="21.75" customHeight="1">
      <c r="A488" s="158">
        <v>2200106</v>
      </c>
      <c r="B488" s="158" t="s">
        <v>418</v>
      </c>
      <c r="C488" s="160">
        <v>5230</v>
      </c>
    </row>
    <row r="489" spans="1:3" s="149" customFormat="1" ht="21.75" customHeight="1">
      <c r="A489" s="158">
        <v>2200109</v>
      </c>
      <c r="B489" s="158" t="s">
        <v>419</v>
      </c>
      <c r="C489" s="160">
        <v>265</v>
      </c>
    </row>
    <row r="490" spans="1:3" s="149" customFormat="1" ht="21.75" customHeight="1">
      <c r="A490" s="158">
        <v>2200113</v>
      </c>
      <c r="B490" s="158" t="s">
        <v>420</v>
      </c>
      <c r="C490" s="160">
        <v>81</v>
      </c>
    </row>
    <row r="491" spans="1:3" s="149" customFormat="1" ht="21.75" customHeight="1">
      <c r="A491" s="158">
        <v>2200114</v>
      </c>
      <c r="B491" s="158" t="s">
        <v>421</v>
      </c>
      <c r="C491" s="160">
        <v>1780</v>
      </c>
    </row>
    <row r="492" spans="1:3" s="149" customFormat="1" ht="21.75" customHeight="1">
      <c r="A492" s="158">
        <v>2200129</v>
      </c>
      <c r="B492" s="158" t="s">
        <v>422</v>
      </c>
      <c r="C492" s="160">
        <v>5</v>
      </c>
    </row>
    <row r="493" spans="1:3" s="149" customFormat="1" ht="21.75" customHeight="1">
      <c r="A493" s="158">
        <v>2200150</v>
      </c>
      <c r="B493" s="158" t="s">
        <v>52</v>
      </c>
      <c r="C493" s="160">
        <v>1341</v>
      </c>
    </row>
    <row r="494" spans="1:3" s="149" customFormat="1" ht="21.75" customHeight="1">
      <c r="A494" s="158">
        <v>2200199</v>
      </c>
      <c r="B494" s="158" t="s">
        <v>423</v>
      </c>
      <c r="C494" s="160">
        <v>362</v>
      </c>
    </row>
    <row r="495" spans="1:3" s="149" customFormat="1" ht="21.75" customHeight="1">
      <c r="A495" s="158">
        <v>22005</v>
      </c>
      <c r="B495" s="159" t="s">
        <v>424</v>
      </c>
      <c r="C495" s="160">
        <f>SUM(C496:C497)</f>
        <v>95</v>
      </c>
    </row>
    <row r="496" spans="1:3" s="149" customFormat="1" ht="21.75" customHeight="1">
      <c r="A496" s="158">
        <v>2200502</v>
      </c>
      <c r="B496" s="158" t="s">
        <v>39</v>
      </c>
      <c r="C496" s="160">
        <v>30</v>
      </c>
    </row>
    <row r="497" spans="1:3" s="149" customFormat="1" ht="21.75" customHeight="1">
      <c r="A497" s="158">
        <v>2200599</v>
      </c>
      <c r="B497" s="158" t="s">
        <v>425</v>
      </c>
      <c r="C497" s="160">
        <v>65</v>
      </c>
    </row>
    <row r="498" spans="1:3" s="149" customFormat="1" ht="21.75" customHeight="1">
      <c r="A498" s="158">
        <v>221</v>
      </c>
      <c r="B498" s="159" t="s">
        <v>426</v>
      </c>
      <c r="C498" s="160">
        <f>SUM(C499,C504,C506)</f>
        <v>1432</v>
      </c>
    </row>
    <row r="499" spans="1:3" s="149" customFormat="1" ht="21.75" customHeight="1">
      <c r="A499" s="158">
        <v>22101</v>
      </c>
      <c r="B499" s="159" t="s">
        <v>427</v>
      </c>
      <c r="C499" s="160">
        <f>SUM(C500:C503)</f>
        <v>522</v>
      </c>
    </row>
    <row r="500" spans="1:3" s="149" customFormat="1" ht="21.75" customHeight="1">
      <c r="A500" s="158">
        <v>2210103</v>
      </c>
      <c r="B500" s="158" t="s">
        <v>428</v>
      </c>
      <c r="C500" s="160">
        <v>1</v>
      </c>
    </row>
    <row r="501" spans="1:3" s="149" customFormat="1" ht="21.75" customHeight="1">
      <c r="A501" s="158">
        <v>2210105</v>
      </c>
      <c r="B501" s="158" t="s">
        <v>429</v>
      </c>
      <c r="C501" s="160">
        <v>354</v>
      </c>
    </row>
    <row r="502" spans="1:3" s="149" customFormat="1" ht="21.75" customHeight="1">
      <c r="A502" s="158">
        <v>2210106</v>
      </c>
      <c r="B502" s="158" t="s">
        <v>430</v>
      </c>
      <c r="C502" s="160">
        <v>139</v>
      </c>
    </row>
    <row r="503" spans="1:3" s="149" customFormat="1" ht="21.75" customHeight="1">
      <c r="A503" s="158">
        <v>2210107</v>
      </c>
      <c r="B503" s="158" t="s">
        <v>431</v>
      </c>
      <c r="C503" s="160">
        <v>28</v>
      </c>
    </row>
    <row r="504" spans="1:3" s="149" customFormat="1" ht="21.75" customHeight="1">
      <c r="A504" s="158">
        <v>22102</v>
      </c>
      <c r="B504" s="159" t="s">
        <v>432</v>
      </c>
      <c r="C504" s="160">
        <f>SUM(C505:C505)</f>
        <v>17</v>
      </c>
    </row>
    <row r="505" spans="1:3" s="149" customFormat="1" ht="21.75" customHeight="1">
      <c r="A505" s="158">
        <v>2210201</v>
      </c>
      <c r="B505" s="158" t="s">
        <v>433</v>
      </c>
      <c r="C505" s="160">
        <v>17</v>
      </c>
    </row>
    <row r="506" spans="1:3" s="149" customFormat="1" ht="21.75" customHeight="1">
      <c r="A506" s="158">
        <v>22103</v>
      </c>
      <c r="B506" s="159" t="s">
        <v>434</v>
      </c>
      <c r="C506" s="160">
        <f>SUM(C507:C507)</f>
        <v>893</v>
      </c>
    </row>
    <row r="507" spans="1:3" s="149" customFormat="1" ht="21.75" customHeight="1">
      <c r="A507" s="158">
        <v>2210399</v>
      </c>
      <c r="B507" s="158" t="s">
        <v>435</v>
      </c>
      <c r="C507" s="160">
        <v>893</v>
      </c>
    </row>
    <row r="508" spans="1:3" s="149" customFormat="1" ht="21.75" customHeight="1">
      <c r="A508" s="158">
        <v>222</v>
      </c>
      <c r="B508" s="159" t="s">
        <v>436</v>
      </c>
      <c r="C508" s="160">
        <f>C509+C512</f>
        <v>554</v>
      </c>
    </row>
    <row r="509" spans="1:3" s="149" customFormat="1" ht="21.75" customHeight="1">
      <c r="A509" s="158">
        <v>22201</v>
      </c>
      <c r="B509" s="159" t="s">
        <v>437</v>
      </c>
      <c r="C509" s="160">
        <f>SUM(C510:C511)</f>
        <v>521</v>
      </c>
    </row>
    <row r="510" spans="1:3" s="149" customFormat="1" ht="21.75" customHeight="1">
      <c r="A510" s="158">
        <v>2220150</v>
      </c>
      <c r="B510" s="158" t="s">
        <v>52</v>
      </c>
      <c r="C510" s="160">
        <v>131</v>
      </c>
    </row>
    <row r="511" spans="1:3" s="149" customFormat="1" ht="21.75" customHeight="1">
      <c r="A511" s="158">
        <v>2220199</v>
      </c>
      <c r="B511" s="158" t="s">
        <v>438</v>
      </c>
      <c r="C511" s="160">
        <v>390</v>
      </c>
    </row>
    <row r="512" spans="1:3" s="149" customFormat="1" ht="21.75" customHeight="1">
      <c r="A512" s="158">
        <v>22204</v>
      </c>
      <c r="B512" s="159" t="s">
        <v>439</v>
      </c>
      <c r="C512" s="160">
        <f>SUM(C513:C513)</f>
        <v>33</v>
      </c>
    </row>
    <row r="513" spans="1:3" s="149" customFormat="1" ht="21.75" customHeight="1">
      <c r="A513" s="158">
        <v>2220403</v>
      </c>
      <c r="B513" s="158" t="s">
        <v>440</v>
      </c>
      <c r="C513" s="160">
        <v>33</v>
      </c>
    </row>
    <row r="514" spans="1:3" s="149" customFormat="1" ht="21.75" customHeight="1">
      <c r="A514" s="158">
        <v>224</v>
      </c>
      <c r="B514" s="159" t="s">
        <v>441</v>
      </c>
      <c r="C514" s="160">
        <f>C515+C523+C527+C529+C532</f>
        <v>4332</v>
      </c>
    </row>
    <row r="515" spans="1:3" s="149" customFormat="1" ht="21.75" customHeight="1">
      <c r="A515" s="158">
        <v>22401</v>
      </c>
      <c r="B515" s="159" t="s">
        <v>442</v>
      </c>
      <c r="C515" s="160">
        <f>SUM(C516:C522)</f>
        <v>618</v>
      </c>
    </row>
    <row r="516" spans="1:3" s="149" customFormat="1" ht="21.75" customHeight="1">
      <c r="A516" s="158">
        <v>2240101</v>
      </c>
      <c r="B516" s="158" t="s">
        <v>38</v>
      </c>
      <c r="C516" s="160">
        <v>337</v>
      </c>
    </row>
    <row r="517" spans="1:3" s="149" customFormat="1" ht="21.75" customHeight="1">
      <c r="A517" s="158">
        <v>2240102</v>
      </c>
      <c r="B517" s="158" t="s">
        <v>39</v>
      </c>
      <c r="C517" s="160">
        <v>39</v>
      </c>
    </row>
    <row r="518" spans="1:3" s="149" customFormat="1" ht="21.75" customHeight="1">
      <c r="A518" s="158">
        <v>2240106</v>
      </c>
      <c r="B518" s="158" t="s">
        <v>443</v>
      </c>
      <c r="C518" s="160">
        <v>21</v>
      </c>
    </row>
    <row r="519" spans="1:3" s="149" customFormat="1" ht="21.75" customHeight="1">
      <c r="A519" s="158">
        <v>2240108</v>
      </c>
      <c r="B519" s="158" t="s">
        <v>444</v>
      </c>
      <c r="C519" s="160">
        <v>39</v>
      </c>
    </row>
    <row r="520" spans="1:3" s="149" customFormat="1" ht="21.75" customHeight="1">
      <c r="A520" s="158">
        <v>2240109</v>
      </c>
      <c r="B520" s="158" t="s">
        <v>445</v>
      </c>
      <c r="C520" s="160">
        <v>62</v>
      </c>
    </row>
    <row r="521" spans="1:3" s="149" customFormat="1" ht="21.75" customHeight="1">
      <c r="A521" s="158">
        <v>2240150</v>
      </c>
      <c r="B521" s="158" t="s">
        <v>52</v>
      </c>
      <c r="C521" s="160">
        <v>91</v>
      </c>
    </row>
    <row r="522" spans="1:3" s="149" customFormat="1" ht="21.75" customHeight="1">
      <c r="A522" s="158">
        <v>2240199</v>
      </c>
      <c r="B522" s="158" t="s">
        <v>446</v>
      </c>
      <c r="C522" s="160">
        <v>29</v>
      </c>
    </row>
    <row r="523" spans="1:3" s="149" customFormat="1" ht="21.75" customHeight="1">
      <c r="A523" s="158">
        <v>22402</v>
      </c>
      <c r="B523" s="159" t="s">
        <v>447</v>
      </c>
      <c r="C523" s="160">
        <f>SUM(C524:C526)</f>
        <v>819</v>
      </c>
    </row>
    <row r="524" spans="1:3" s="149" customFormat="1" ht="21.75" customHeight="1">
      <c r="A524" s="158">
        <v>2240201</v>
      </c>
      <c r="B524" s="158" t="s">
        <v>38</v>
      </c>
      <c r="C524" s="160">
        <v>280</v>
      </c>
    </row>
    <row r="525" spans="1:3" s="149" customFormat="1" ht="21.75" customHeight="1">
      <c r="A525" s="158">
        <v>2240204</v>
      </c>
      <c r="B525" s="158" t="s">
        <v>448</v>
      </c>
      <c r="C525" s="160">
        <v>410</v>
      </c>
    </row>
    <row r="526" spans="1:3" s="149" customFormat="1" ht="21.75" customHeight="1">
      <c r="A526" s="158">
        <v>2240299</v>
      </c>
      <c r="B526" s="158" t="s">
        <v>449</v>
      </c>
      <c r="C526" s="160">
        <v>129</v>
      </c>
    </row>
    <row r="527" spans="1:3" s="149" customFormat="1" ht="21.75" customHeight="1">
      <c r="A527" s="158">
        <v>22406</v>
      </c>
      <c r="B527" s="159" t="s">
        <v>450</v>
      </c>
      <c r="C527" s="160">
        <f>SUM(C528:C528)</f>
        <v>729</v>
      </c>
    </row>
    <row r="528" spans="1:3" s="149" customFormat="1" ht="21.75" customHeight="1">
      <c r="A528" s="158">
        <v>2240601</v>
      </c>
      <c r="B528" s="158" t="s">
        <v>451</v>
      </c>
      <c r="C528" s="160">
        <v>729</v>
      </c>
    </row>
    <row r="529" spans="1:3" s="149" customFormat="1" ht="21.75" customHeight="1">
      <c r="A529" s="158">
        <v>22407</v>
      </c>
      <c r="B529" s="159" t="s">
        <v>452</v>
      </c>
      <c r="C529" s="160">
        <f>SUM(C530:C531)</f>
        <v>2146</v>
      </c>
    </row>
    <row r="530" spans="1:3" s="149" customFormat="1" ht="21.75" customHeight="1">
      <c r="A530" s="158">
        <v>2240703</v>
      </c>
      <c r="B530" s="158" t="s">
        <v>453</v>
      </c>
      <c r="C530" s="160">
        <v>16</v>
      </c>
    </row>
    <row r="531" spans="1:3" s="149" customFormat="1" ht="21.75" customHeight="1">
      <c r="A531" s="158">
        <v>2240704</v>
      </c>
      <c r="B531" s="158" t="s">
        <v>454</v>
      </c>
      <c r="C531" s="160">
        <v>2130</v>
      </c>
    </row>
    <row r="532" spans="1:3" s="149" customFormat="1" ht="21.75" customHeight="1">
      <c r="A532" s="158">
        <v>22499</v>
      </c>
      <c r="B532" s="159" t="s">
        <v>455</v>
      </c>
      <c r="C532" s="160">
        <f aca="true" t="shared" si="2" ref="C532:C535">C533</f>
        <v>20</v>
      </c>
    </row>
    <row r="533" spans="1:3" s="149" customFormat="1" ht="21.75" customHeight="1">
      <c r="A533" s="158">
        <v>2249999</v>
      </c>
      <c r="B533" s="158" t="s">
        <v>456</v>
      </c>
      <c r="C533" s="160">
        <v>20</v>
      </c>
    </row>
    <row r="534" spans="1:3" s="149" customFormat="1" ht="21.75" customHeight="1">
      <c r="A534" s="158">
        <v>229</v>
      </c>
      <c r="B534" s="159" t="s">
        <v>457</v>
      </c>
      <c r="C534" s="160">
        <f t="shared" si="2"/>
        <v>75</v>
      </c>
    </row>
    <row r="535" spans="1:3" s="149" customFormat="1" ht="21.75" customHeight="1">
      <c r="A535" s="158">
        <v>22999</v>
      </c>
      <c r="B535" s="159" t="s">
        <v>458</v>
      </c>
      <c r="C535" s="160">
        <f t="shared" si="2"/>
        <v>75</v>
      </c>
    </row>
    <row r="536" spans="1:3" s="149" customFormat="1" ht="21.75" customHeight="1">
      <c r="A536" s="158">
        <v>2299999</v>
      </c>
      <c r="B536" s="158" t="s">
        <v>459</v>
      </c>
      <c r="C536" s="160">
        <v>75</v>
      </c>
    </row>
    <row r="537" spans="1:3" s="149" customFormat="1" ht="21.75" customHeight="1">
      <c r="A537" s="158">
        <v>232</v>
      </c>
      <c r="B537" s="159" t="s">
        <v>460</v>
      </c>
      <c r="C537" s="160">
        <f>SUM(C538)</f>
        <v>8347</v>
      </c>
    </row>
    <row r="538" spans="1:3" s="149" customFormat="1" ht="21.75" customHeight="1">
      <c r="A538" s="158">
        <v>23203</v>
      </c>
      <c r="B538" s="159" t="s">
        <v>461</v>
      </c>
      <c r="C538" s="160">
        <f>SUM(C539:C539)</f>
        <v>8347</v>
      </c>
    </row>
    <row r="539" spans="1:3" s="149" customFormat="1" ht="21.75" customHeight="1">
      <c r="A539" s="158">
        <v>2320301</v>
      </c>
      <c r="B539" s="158" t="s">
        <v>462</v>
      </c>
      <c r="C539" s="160">
        <v>8347</v>
      </c>
    </row>
    <row r="540" spans="1:3" s="149" customFormat="1" ht="21.75" customHeight="1">
      <c r="A540" s="158">
        <v>233</v>
      </c>
      <c r="B540" s="159" t="s">
        <v>463</v>
      </c>
      <c r="C540" s="160">
        <f>SUM(C541:C541)</f>
        <v>39</v>
      </c>
    </row>
    <row r="541" spans="1:3" s="149" customFormat="1" ht="21.75" customHeight="1">
      <c r="A541" s="158">
        <v>23303</v>
      </c>
      <c r="B541" s="159" t="s">
        <v>464</v>
      </c>
      <c r="C541" s="160">
        <v>39</v>
      </c>
    </row>
  </sheetData>
  <sheetProtection/>
  <mergeCells count="1">
    <mergeCell ref="A2:C2"/>
  </mergeCells>
  <printOptions horizontalCentered="1"/>
  <pageMargins left="0.7513888888888889" right="0.7513888888888889" top="1" bottom="1.1805555555555556" header="0.5" footer="0.7479166666666667"/>
  <pageSetup firstPageNumber="50" useFirstPageNumber="1" horizontalDpi="600" verticalDpi="600" orientation="portrait" paperSize="9"/>
  <headerFooter>
    <oddFooter>&amp;C— &amp;P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SheetLayoutView="100" workbookViewId="0" topLeftCell="A1">
      <selection activeCell="D14" sqref="D14"/>
    </sheetView>
  </sheetViews>
  <sheetFormatPr defaultColWidth="10.00390625" defaultRowHeight="14.25"/>
  <cols>
    <col min="1" max="1" width="22.50390625" style="5" customWidth="1"/>
    <col min="2" max="2" width="27.50390625" style="5" customWidth="1"/>
    <col min="3" max="3" width="26.25390625" style="5" customWidth="1"/>
    <col min="4" max="4" width="9.75390625" style="5" customWidth="1"/>
    <col min="5" max="16384" width="10.00390625" style="5" customWidth="1"/>
  </cols>
  <sheetData>
    <row r="1" s="1" customFormat="1" ht="24.75" customHeight="1">
      <c r="A1" s="34" t="s">
        <v>465</v>
      </c>
    </row>
    <row r="2" spans="1:3" s="5" customFormat="1" ht="51.75" customHeight="1">
      <c r="A2" s="82" t="s">
        <v>466</v>
      </c>
      <c r="B2" s="82"/>
      <c r="C2" s="82"/>
    </row>
    <row r="3" spans="2:3" s="3" customFormat="1" ht="25.5" customHeight="1">
      <c r="B3" s="140"/>
      <c r="C3" s="141" t="s">
        <v>2</v>
      </c>
    </row>
    <row r="4" spans="1:3" s="139" customFormat="1" ht="36.75" customHeight="1">
      <c r="A4" s="142" t="s">
        <v>467</v>
      </c>
      <c r="B4" s="143" t="s">
        <v>468</v>
      </c>
      <c r="C4" s="143"/>
    </row>
    <row r="5" spans="1:3" s="139" customFormat="1" ht="36.75" customHeight="1">
      <c r="A5" s="144"/>
      <c r="B5" s="143" t="s">
        <v>469</v>
      </c>
      <c r="C5" s="143" t="s">
        <v>470</v>
      </c>
    </row>
    <row r="6" spans="1:3" s="3" customFormat="1" ht="36.75" customHeight="1">
      <c r="A6" s="88" t="s">
        <v>471</v>
      </c>
      <c r="B6" s="145">
        <v>263694.1</v>
      </c>
      <c r="C6" s="146">
        <v>289998</v>
      </c>
    </row>
    <row r="7" s="3" customFormat="1" ht="36.75" customHeight="1"/>
    <row r="8" spans="1:3" s="3" customFormat="1" ht="36.75" customHeight="1">
      <c r="A8" s="147"/>
      <c r="B8" s="147"/>
      <c r="C8" s="147"/>
    </row>
    <row r="11" spans="2:3" s="5" customFormat="1" ht="14.25">
      <c r="B11" s="91"/>
      <c r="C11" s="91"/>
    </row>
  </sheetData>
  <sheetProtection/>
  <mergeCells count="4">
    <mergeCell ref="A2:C2"/>
    <mergeCell ref="B4:C4"/>
    <mergeCell ref="A8:C8"/>
    <mergeCell ref="A4:A5"/>
  </mergeCells>
  <printOptions horizontalCentered="1"/>
  <pageMargins left="0.7513888888888889" right="0.7513888888888889" top="1" bottom="1" header="0.5" footer="0.7083333333333334"/>
  <pageSetup firstPageNumber="69" useFirstPageNumber="1" horizontalDpi="600" verticalDpi="600" orientation="portrait" paperSize="9"/>
  <headerFooter>
    <oddFooter>&amp;C— &amp;P 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8999834060669"/>
  </sheetPr>
  <dimension ref="A1:C152"/>
  <sheetViews>
    <sheetView workbookViewId="0" topLeftCell="A21">
      <selection activeCell="E24" sqref="E24"/>
    </sheetView>
  </sheetViews>
  <sheetFormatPr defaultColWidth="8.75390625" defaultRowHeight="21" customHeight="1"/>
  <cols>
    <col min="1" max="1" width="16.125" style="98" customWidth="1"/>
    <col min="2" max="2" width="44.875" style="98" customWidth="1"/>
    <col min="3" max="3" width="14.00390625" style="124" customWidth="1"/>
    <col min="4" max="4" width="11.50390625" style="98" customWidth="1"/>
    <col min="5" max="5" width="34.50390625" style="98" customWidth="1"/>
    <col min="6" max="6" width="18.00390625" style="98" customWidth="1"/>
    <col min="7" max="32" width="9.00390625" style="98" bestFit="1" customWidth="1"/>
    <col min="33" max="224" width="8.75390625" style="98" customWidth="1"/>
    <col min="225" max="249" width="9.00390625" style="98" bestFit="1" customWidth="1"/>
  </cols>
  <sheetData>
    <row r="1" spans="1:3" s="122" customFormat="1" ht="24" customHeight="1">
      <c r="A1" s="125" t="s">
        <v>472</v>
      </c>
      <c r="C1" s="126"/>
    </row>
    <row r="2" spans="1:3" s="122" customFormat="1" ht="45.75" customHeight="1">
      <c r="A2" s="102" t="s">
        <v>473</v>
      </c>
      <c r="B2" s="102"/>
      <c r="C2" s="102"/>
    </row>
    <row r="3" spans="2:3" s="123" customFormat="1" ht="21" customHeight="1">
      <c r="B3" s="127"/>
      <c r="C3" s="128" t="s">
        <v>2</v>
      </c>
    </row>
    <row r="4" spans="1:3" s="93" customFormat="1" ht="21.75" customHeight="1">
      <c r="A4" s="106" t="s">
        <v>474</v>
      </c>
      <c r="B4" s="106" t="s">
        <v>475</v>
      </c>
      <c r="C4" s="129" t="s">
        <v>5</v>
      </c>
    </row>
    <row r="5" spans="1:3" s="94" customFormat="1" ht="21.75" customHeight="1">
      <c r="A5" s="130">
        <v>1030147</v>
      </c>
      <c r="B5" s="131" t="s">
        <v>476</v>
      </c>
      <c r="C5" s="132"/>
    </row>
    <row r="6" spans="1:3" s="94" customFormat="1" ht="21.75" customHeight="1">
      <c r="A6" s="130">
        <v>1030148</v>
      </c>
      <c r="B6" s="131" t="s">
        <v>477</v>
      </c>
      <c r="C6" s="132">
        <f>C7+C8+C9+C10</f>
        <v>62241</v>
      </c>
    </row>
    <row r="7" spans="1:3" s="94" customFormat="1" ht="21.75" customHeight="1">
      <c r="A7" s="130">
        <v>103014801</v>
      </c>
      <c r="B7" s="133" t="s">
        <v>478</v>
      </c>
      <c r="C7" s="132">
        <v>27749</v>
      </c>
    </row>
    <row r="8" spans="1:3" s="94" customFormat="1" ht="21.75" customHeight="1">
      <c r="A8" s="130">
        <v>103014802</v>
      </c>
      <c r="B8" s="130" t="s">
        <v>479</v>
      </c>
      <c r="C8" s="132">
        <v>51</v>
      </c>
    </row>
    <row r="9" spans="1:3" s="94" customFormat="1" ht="21.75" customHeight="1">
      <c r="A9" s="130">
        <v>103014898</v>
      </c>
      <c r="B9" s="133" t="s">
        <v>480</v>
      </c>
      <c r="C9" s="132">
        <v>-243</v>
      </c>
    </row>
    <row r="10" spans="1:3" s="94" customFormat="1" ht="21.75" customHeight="1">
      <c r="A10" s="130">
        <v>103014899</v>
      </c>
      <c r="B10" s="133" t="s">
        <v>481</v>
      </c>
      <c r="C10" s="132">
        <v>34684</v>
      </c>
    </row>
    <row r="11" spans="1:3" s="94" customFormat="1" ht="21.75" customHeight="1">
      <c r="A11" s="130">
        <v>1030180</v>
      </c>
      <c r="B11" s="131" t="s">
        <v>482</v>
      </c>
      <c r="C11" s="132"/>
    </row>
    <row r="12" spans="1:3" s="94" customFormat="1" ht="21.75" customHeight="1">
      <c r="A12" s="130">
        <v>103018003</v>
      </c>
      <c r="B12" s="133" t="s">
        <v>483</v>
      </c>
      <c r="C12" s="132"/>
    </row>
    <row r="13" spans="1:3" s="94" customFormat="1" ht="21.75" customHeight="1">
      <c r="A13" s="130">
        <v>103018004</v>
      </c>
      <c r="B13" s="133" t="s">
        <v>484</v>
      </c>
      <c r="C13" s="132"/>
    </row>
    <row r="14" spans="1:3" s="94" customFormat="1" ht="21.75" customHeight="1">
      <c r="A14" s="130">
        <v>1030156</v>
      </c>
      <c r="B14" s="131" t="s">
        <v>485</v>
      </c>
      <c r="C14" s="132">
        <v>633</v>
      </c>
    </row>
    <row r="15" spans="1:3" s="94" customFormat="1" ht="21.75" customHeight="1">
      <c r="A15" s="130">
        <v>1300178</v>
      </c>
      <c r="B15" s="131" t="s">
        <v>486</v>
      </c>
      <c r="C15" s="132">
        <v>114</v>
      </c>
    </row>
    <row r="16" spans="1:3" s="94" customFormat="1" ht="21.75" customHeight="1">
      <c r="A16" s="130">
        <v>1030199</v>
      </c>
      <c r="B16" s="131" t="s">
        <v>487</v>
      </c>
      <c r="C16" s="132"/>
    </row>
    <row r="17" spans="1:3" s="94" customFormat="1" ht="21.75" customHeight="1">
      <c r="A17" s="130">
        <v>1031099</v>
      </c>
      <c r="B17" s="131" t="s">
        <v>488</v>
      </c>
      <c r="C17" s="132">
        <v>81</v>
      </c>
    </row>
    <row r="18" spans="1:3" s="94" customFormat="1" ht="21.75" customHeight="1">
      <c r="A18" s="130"/>
      <c r="B18" s="131" t="s">
        <v>489</v>
      </c>
      <c r="C18" s="132"/>
    </row>
    <row r="19" spans="1:3" s="94" customFormat="1" ht="21.75" customHeight="1">
      <c r="A19" s="130"/>
      <c r="B19" s="106" t="s">
        <v>490</v>
      </c>
      <c r="C19" s="106">
        <f>C5+C6+C11+C14+C15+C16+C17</f>
        <v>63069</v>
      </c>
    </row>
    <row r="20" spans="1:3" s="94" customFormat="1" ht="21.75" customHeight="1">
      <c r="A20" s="130">
        <v>110</v>
      </c>
      <c r="B20" s="134" t="s">
        <v>491</v>
      </c>
      <c r="C20" s="135">
        <f>C21+C33+C38+C40</f>
        <v>181237</v>
      </c>
    </row>
    <row r="21" spans="1:3" s="94" customFormat="1" ht="21.75" customHeight="1">
      <c r="A21" s="130">
        <v>11004</v>
      </c>
      <c r="B21" s="133" t="s">
        <v>492</v>
      </c>
      <c r="C21" s="136">
        <f>C22+C30+C31+C32</f>
        <v>11842</v>
      </c>
    </row>
    <row r="22" spans="1:3" s="94" customFormat="1" ht="21.75" customHeight="1">
      <c r="A22" s="130">
        <v>1100401</v>
      </c>
      <c r="B22" s="133" t="s">
        <v>493</v>
      </c>
      <c r="C22" s="136">
        <f>SUM(C23:C29)</f>
        <v>11840</v>
      </c>
    </row>
    <row r="23" spans="1:3" s="94" customFormat="1" ht="21.75" customHeight="1">
      <c r="A23" s="130"/>
      <c r="B23" s="137" t="s">
        <v>494</v>
      </c>
      <c r="C23" s="136">
        <v>6876</v>
      </c>
    </row>
    <row r="24" spans="1:3" s="94" customFormat="1" ht="21.75" customHeight="1">
      <c r="A24" s="130"/>
      <c r="B24" s="137" t="s">
        <v>495</v>
      </c>
      <c r="C24" s="136"/>
    </row>
    <row r="25" spans="1:3" s="94" customFormat="1" ht="21.75" customHeight="1">
      <c r="A25" s="130"/>
      <c r="B25" s="137" t="s">
        <v>496</v>
      </c>
      <c r="C25" s="136"/>
    </row>
    <row r="26" spans="1:3" s="94" customFormat="1" ht="21.75" customHeight="1">
      <c r="A26" s="130"/>
      <c r="B26" s="137" t="s">
        <v>497</v>
      </c>
      <c r="C26" s="136"/>
    </row>
    <row r="27" spans="1:3" s="94" customFormat="1" ht="21.75" customHeight="1">
      <c r="A27" s="130"/>
      <c r="B27" s="137" t="s">
        <v>498</v>
      </c>
      <c r="C27" s="136">
        <v>3305</v>
      </c>
    </row>
    <row r="28" spans="1:3" s="94" customFormat="1" ht="21.75" customHeight="1">
      <c r="A28" s="130"/>
      <c r="B28" s="137" t="s">
        <v>499</v>
      </c>
      <c r="C28" s="136"/>
    </row>
    <row r="29" spans="1:3" s="94" customFormat="1" ht="21.75" customHeight="1">
      <c r="A29" s="130"/>
      <c r="B29" s="137" t="s">
        <v>500</v>
      </c>
      <c r="C29" s="136">
        <v>1659</v>
      </c>
    </row>
    <row r="30" spans="1:3" s="94" customFormat="1" ht="21.75" customHeight="1">
      <c r="A30" s="130">
        <v>1100402</v>
      </c>
      <c r="B30" s="133" t="s">
        <v>501</v>
      </c>
      <c r="C30" s="136"/>
    </row>
    <row r="31" spans="1:3" s="94" customFormat="1" ht="21.75" customHeight="1">
      <c r="A31" s="130">
        <v>1100403</v>
      </c>
      <c r="B31" s="133" t="s">
        <v>502</v>
      </c>
      <c r="C31" s="136"/>
    </row>
    <row r="32" spans="1:3" s="94" customFormat="1" ht="21.75" customHeight="1">
      <c r="A32" s="130">
        <v>1100405</v>
      </c>
      <c r="B32" s="133" t="s">
        <v>503</v>
      </c>
      <c r="C32" s="136">
        <v>2</v>
      </c>
    </row>
    <row r="33" spans="1:3" s="94" customFormat="1" ht="21.75" customHeight="1">
      <c r="A33" s="130">
        <v>11011</v>
      </c>
      <c r="B33" s="133" t="s">
        <v>504</v>
      </c>
      <c r="C33" s="136">
        <f>SUM(C34)</f>
        <v>131036</v>
      </c>
    </row>
    <row r="34" spans="1:3" s="94" customFormat="1" ht="21.75" customHeight="1">
      <c r="A34" s="130">
        <v>1101102</v>
      </c>
      <c r="B34" s="133" t="s">
        <v>505</v>
      </c>
      <c r="C34" s="136">
        <f>SUM(C35:C37)</f>
        <v>131036</v>
      </c>
    </row>
    <row r="35" spans="1:3" s="94" customFormat="1" ht="21.75" customHeight="1">
      <c r="A35" s="130">
        <v>110110231</v>
      </c>
      <c r="B35" s="138" t="s">
        <v>506</v>
      </c>
      <c r="C35" s="136"/>
    </row>
    <row r="36" spans="1:3" s="94" customFormat="1" ht="21.75" customHeight="1">
      <c r="A36" s="130">
        <v>110110233</v>
      </c>
      <c r="B36" s="138" t="s">
        <v>507</v>
      </c>
      <c r="C36" s="136">
        <v>10000</v>
      </c>
    </row>
    <row r="37" spans="1:3" s="94" customFormat="1" ht="21.75" customHeight="1">
      <c r="A37" s="130">
        <v>110110298</v>
      </c>
      <c r="B37" s="138" t="s">
        <v>508</v>
      </c>
      <c r="C37" s="136">
        <v>121036</v>
      </c>
    </row>
    <row r="38" spans="1:3" s="94" customFormat="1" ht="21.75" customHeight="1">
      <c r="A38" s="130">
        <v>11008</v>
      </c>
      <c r="B38" s="133" t="s">
        <v>509</v>
      </c>
      <c r="C38" s="136">
        <f>SUM(C39)</f>
        <v>38359</v>
      </c>
    </row>
    <row r="39" spans="1:3" s="94" customFormat="1" ht="21.75" customHeight="1">
      <c r="A39" s="130">
        <v>1100802</v>
      </c>
      <c r="B39" s="133" t="s">
        <v>510</v>
      </c>
      <c r="C39" s="136">
        <v>38359</v>
      </c>
    </row>
    <row r="40" spans="1:3" s="94" customFormat="1" ht="21.75" customHeight="1">
      <c r="A40" s="130">
        <v>11009</v>
      </c>
      <c r="B40" s="133" t="s">
        <v>511</v>
      </c>
      <c r="C40" s="136"/>
    </row>
    <row r="41" spans="1:3" s="94" customFormat="1" ht="21.75" customHeight="1">
      <c r="A41" s="130"/>
      <c r="B41" s="106" t="s">
        <v>512</v>
      </c>
      <c r="C41" s="106">
        <f>C19+C20</f>
        <v>244306</v>
      </c>
    </row>
    <row r="42" s="94" customFormat="1" ht="21" customHeight="1">
      <c r="C42" s="93"/>
    </row>
    <row r="43" s="94" customFormat="1" ht="21" customHeight="1">
      <c r="C43" s="93"/>
    </row>
    <row r="44" s="94" customFormat="1" ht="21" customHeight="1">
      <c r="C44" s="93"/>
    </row>
    <row r="45" s="94" customFormat="1" ht="21" customHeight="1">
      <c r="C45" s="93"/>
    </row>
    <row r="46" s="94" customFormat="1" ht="21" customHeight="1">
      <c r="C46" s="93"/>
    </row>
    <row r="47" s="94" customFormat="1" ht="21" customHeight="1">
      <c r="C47" s="93"/>
    </row>
    <row r="48" s="94" customFormat="1" ht="21" customHeight="1">
      <c r="C48" s="93"/>
    </row>
    <row r="49" s="94" customFormat="1" ht="21" customHeight="1">
      <c r="C49" s="93"/>
    </row>
    <row r="50" s="94" customFormat="1" ht="21" customHeight="1">
      <c r="C50" s="93"/>
    </row>
    <row r="51" s="94" customFormat="1" ht="21" customHeight="1">
      <c r="C51" s="93"/>
    </row>
    <row r="52" s="94" customFormat="1" ht="21" customHeight="1">
      <c r="C52" s="93"/>
    </row>
    <row r="53" s="94" customFormat="1" ht="21" customHeight="1">
      <c r="C53" s="93"/>
    </row>
    <row r="54" s="94" customFormat="1" ht="21" customHeight="1">
      <c r="C54" s="93"/>
    </row>
    <row r="55" s="94" customFormat="1" ht="21" customHeight="1">
      <c r="C55" s="93"/>
    </row>
    <row r="56" s="94" customFormat="1" ht="21" customHeight="1">
      <c r="C56" s="93"/>
    </row>
    <row r="57" s="94" customFormat="1" ht="21" customHeight="1">
      <c r="C57" s="93"/>
    </row>
    <row r="58" s="94" customFormat="1" ht="21" customHeight="1">
      <c r="C58" s="93"/>
    </row>
    <row r="59" s="94" customFormat="1" ht="21" customHeight="1">
      <c r="C59" s="93"/>
    </row>
    <row r="60" s="94" customFormat="1" ht="21" customHeight="1">
      <c r="C60" s="93"/>
    </row>
    <row r="61" s="94" customFormat="1" ht="21" customHeight="1">
      <c r="C61" s="93"/>
    </row>
    <row r="62" s="94" customFormat="1" ht="21" customHeight="1">
      <c r="C62" s="93"/>
    </row>
    <row r="63" s="94" customFormat="1" ht="21" customHeight="1">
      <c r="C63" s="93"/>
    </row>
    <row r="64" s="94" customFormat="1" ht="21" customHeight="1">
      <c r="C64" s="93"/>
    </row>
    <row r="65" s="94" customFormat="1" ht="21" customHeight="1">
      <c r="C65" s="93"/>
    </row>
    <row r="66" s="94" customFormat="1" ht="21" customHeight="1">
      <c r="C66" s="93"/>
    </row>
    <row r="67" s="94" customFormat="1" ht="21" customHeight="1">
      <c r="C67" s="93"/>
    </row>
    <row r="68" s="94" customFormat="1" ht="21" customHeight="1">
      <c r="C68" s="93"/>
    </row>
    <row r="69" s="94" customFormat="1" ht="21" customHeight="1">
      <c r="C69" s="93"/>
    </row>
    <row r="70" s="94" customFormat="1" ht="21" customHeight="1">
      <c r="C70" s="93"/>
    </row>
    <row r="71" s="94" customFormat="1" ht="21" customHeight="1">
      <c r="C71" s="93"/>
    </row>
    <row r="72" s="94" customFormat="1" ht="21" customHeight="1">
      <c r="C72" s="93"/>
    </row>
    <row r="73" s="94" customFormat="1" ht="21" customHeight="1">
      <c r="C73" s="93"/>
    </row>
    <row r="74" s="94" customFormat="1" ht="21" customHeight="1">
      <c r="C74" s="93"/>
    </row>
    <row r="75" s="94" customFormat="1" ht="21" customHeight="1">
      <c r="C75" s="93"/>
    </row>
    <row r="76" s="94" customFormat="1" ht="21" customHeight="1">
      <c r="C76" s="93"/>
    </row>
    <row r="77" s="94" customFormat="1" ht="21" customHeight="1">
      <c r="C77" s="93"/>
    </row>
    <row r="78" s="94" customFormat="1" ht="21" customHeight="1">
      <c r="C78" s="93"/>
    </row>
    <row r="79" s="94" customFormat="1" ht="21" customHeight="1">
      <c r="C79" s="93"/>
    </row>
    <row r="80" s="94" customFormat="1" ht="21" customHeight="1">
      <c r="C80" s="93"/>
    </row>
    <row r="81" s="94" customFormat="1" ht="21" customHeight="1">
      <c r="C81" s="93"/>
    </row>
    <row r="82" s="94" customFormat="1" ht="21" customHeight="1">
      <c r="C82" s="93"/>
    </row>
    <row r="83" s="94" customFormat="1" ht="21" customHeight="1">
      <c r="C83" s="93"/>
    </row>
    <row r="84" s="94" customFormat="1" ht="21" customHeight="1">
      <c r="C84" s="93"/>
    </row>
    <row r="85" s="94" customFormat="1" ht="21" customHeight="1">
      <c r="C85" s="93"/>
    </row>
    <row r="86" s="94" customFormat="1" ht="21" customHeight="1">
      <c r="C86" s="93"/>
    </row>
    <row r="87" s="94" customFormat="1" ht="21" customHeight="1">
      <c r="C87" s="93"/>
    </row>
    <row r="88" s="94" customFormat="1" ht="21" customHeight="1">
      <c r="C88" s="93"/>
    </row>
    <row r="89" s="94" customFormat="1" ht="21" customHeight="1">
      <c r="C89" s="93"/>
    </row>
    <row r="90" s="94" customFormat="1" ht="21" customHeight="1">
      <c r="C90" s="93"/>
    </row>
    <row r="91" s="94" customFormat="1" ht="21" customHeight="1">
      <c r="C91" s="93"/>
    </row>
    <row r="92" s="94" customFormat="1" ht="21" customHeight="1">
      <c r="C92" s="93"/>
    </row>
    <row r="93" s="94" customFormat="1" ht="21" customHeight="1">
      <c r="C93" s="93"/>
    </row>
    <row r="94" s="94" customFormat="1" ht="21" customHeight="1">
      <c r="C94" s="93"/>
    </row>
    <row r="95" s="94" customFormat="1" ht="21" customHeight="1">
      <c r="C95" s="93"/>
    </row>
    <row r="96" s="94" customFormat="1" ht="21" customHeight="1">
      <c r="C96" s="93"/>
    </row>
    <row r="97" s="94" customFormat="1" ht="21" customHeight="1">
      <c r="C97" s="93"/>
    </row>
    <row r="98" s="94" customFormat="1" ht="21" customHeight="1">
      <c r="C98" s="93"/>
    </row>
    <row r="99" s="94" customFormat="1" ht="21" customHeight="1">
      <c r="C99" s="93"/>
    </row>
    <row r="100" s="94" customFormat="1" ht="21" customHeight="1">
      <c r="C100" s="93"/>
    </row>
    <row r="101" s="94" customFormat="1" ht="21" customHeight="1">
      <c r="C101" s="93"/>
    </row>
    <row r="102" s="94" customFormat="1" ht="21" customHeight="1">
      <c r="C102" s="93"/>
    </row>
    <row r="103" s="94" customFormat="1" ht="21" customHeight="1">
      <c r="C103" s="93"/>
    </row>
    <row r="104" s="94" customFormat="1" ht="21" customHeight="1">
      <c r="C104" s="93"/>
    </row>
    <row r="105" s="94" customFormat="1" ht="21" customHeight="1">
      <c r="C105" s="93"/>
    </row>
    <row r="106" s="94" customFormat="1" ht="21" customHeight="1">
      <c r="C106" s="93"/>
    </row>
    <row r="107" s="94" customFormat="1" ht="21" customHeight="1">
      <c r="C107" s="93"/>
    </row>
    <row r="108" s="94" customFormat="1" ht="21" customHeight="1">
      <c r="C108" s="93"/>
    </row>
    <row r="109" s="94" customFormat="1" ht="21" customHeight="1">
      <c r="C109" s="93"/>
    </row>
    <row r="110" s="94" customFormat="1" ht="21" customHeight="1">
      <c r="C110" s="93"/>
    </row>
    <row r="111" s="94" customFormat="1" ht="21" customHeight="1">
      <c r="C111" s="93"/>
    </row>
    <row r="112" s="94" customFormat="1" ht="21" customHeight="1">
      <c r="C112" s="93"/>
    </row>
    <row r="113" s="94" customFormat="1" ht="21" customHeight="1">
      <c r="C113" s="93"/>
    </row>
    <row r="114" s="94" customFormat="1" ht="21" customHeight="1">
      <c r="C114" s="93"/>
    </row>
    <row r="115" s="94" customFormat="1" ht="21" customHeight="1">
      <c r="C115" s="93"/>
    </row>
    <row r="116" s="94" customFormat="1" ht="21" customHeight="1">
      <c r="C116" s="93"/>
    </row>
    <row r="117" s="94" customFormat="1" ht="21" customHeight="1">
      <c r="C117" s="93"/>
    </row>
    <row r="118" s="94" customFormat="1" ht="21" customHeight="1">
      <c r="C118" s="93"/>
    </row>
    <row r="119" s="94" customFormat="1" ht="21" customHeight="1">
      <c r="C119" s="93"/>
    </row>
    <row r="120" s="94" customFormat="1" ht="21" customHeight="1">
      <c r="C120" s="93"/>
    </row>
    <row r="121" s="94" customFormat="1" ht="21" customHeight="1">
      <c r="C121" s="93"/>
    </row>
    <row r="122" s="94" customFormat="1" ht="21" customHeight="1">
      <c r="C122" s="93"/>
    </row>
    <row r="123" s="94" customFormat="1" ht="21" customHeight="1">
      <c r="C123" s="93"/>
    </row>
    <row r="124" s="94" customFormat="1" ht="21" customHeight="1">
      <c r="C124" s="93"/>
    </row>
    <row r="125" s="94" customFormat="1" ht="21" customHeight="1">
      <c r="C125" s="93"/>
    </row>
    <row r="126" s="94" customFormat="1" ht="21" customHeight="1">
      <c r="C126" s="93"/>
    </row>
    <row r="127" s="94" customFormat="1" ht="21" customHeight="1">
      <c r="C127" s="93"/>
    </row>
    <row r="128" s="94" customFormat="1" ht="21" customHeight="1">
      <c r="C128" s="93"/>
    </row>
    <row r="129" s="94" customFormat="1" ht="21" customHeight="1">
      <c r="C129" s="93"/>
    </row>
    <row r="130" s="94" customFormat="1" ht="21" customHeight="1">
      <c r="C130" s="93"/>
    </row>
    <row r="131" s="94" customFormat="1" ht="21" customHeight="1">
      <c r="C131" s="93"/>
    </row>
    <row r="132" s="94" customFormat="1" ht="21" customHeight="1">
      <c r="C132" s="93"/>
    </row>
    <row r="133" s="94" customFormat="1" ht="21" customHeight="1">
      <c r="C133" s="93"/>
    </row>
    <row r="134" s="94" customFormat="1" ht="21" customHeight="1">
      <c r="C134" s="93"/>
    </row>
    <row r="135" s="94" customFormat="1" ht="21" customHeight="1">
      <c r="C135" s="93"/>
    </row>
    <row r="136" s="94" customFormat="1" ht="21" customHeight="1">
      <c r="C136" s="93"/>
    </row>
    <row r="137" s="94" customFormat="1" ht="21" customHeight="1">
      <c r="C137" s="93"/>
    </row>
    <row r="138" s="94" customFormat="1" ht="21" customHeight="1">
      <c r="C138" s="93"/>
    </row>
    <row r="139" s="94" customFormat="1" ht="21" customHeight="1">
      <c r="C139" s="93"/>
    </row>
    <row r="140" s="94" customFormat="1" ht="21" customHeight="1">
      <c r="C140" s="93"/>
    </row>
    <row r="141" s="94" customFormat="1" ht="21" customHeight="1">
      <c r="C141" s="93"/>
    </row>
    <row r="142" s="94" customFormat="1" ht="21" customHeight="1">
      <c r="C142" s="93"/>
    </row>
    <row r="143" s="94" customFormat="1" ht="21" customHeight="1">
      <c r="C143" s="93"/>
    </row>
    <row r="144" s="94" customFormat="1" ht="21" customHeight="1">
      <c r="C144" s="93"/>
    </row>
    <row r="145" s="94" customFormat="1" ht="21" customHeight="1">
      <c r="C145" s="93"/>
    </row>
    <row r="146" s="94" customFormat="1" ht="21" customHeight="1">
      <c r="C146" s="93"/>
    </row>
    <row r="147" s="94" customFormat="1" ht="21" customHeight="1">
      <c r="C147" s="93"/>
    </row>
    <row r="148" s="94" customFormat="1" ht="21" customHeight="1">
      <c r="C148" s="93"/>
    </row>
    <row r="149" s="94" customFormat="1" ht="21" customHeight="1">
      <c r="C149" s="93"/>
    </row>
    <row r="150" s="94" customFormat="1" ht="21" customHeight="1">
      <c r="C150" s="93"/>
    </row>
    <row r="151" s="94" customFormat="1" ht="21" customHeight="1">
      <c r="C151" s="93"/>
    </row>
    <row r="152" s="94" customFormat="1" ht="21" customHeight="1">
      <c r="C152" s="93"/>
    </row>
  </sheetData>
  <sheetProtection/>
  <mergeCells count="1">
    <mergeCell ref="A2:C2"/>
  </mergeCells>
  <printOptions horizontalCentered="1"/>
  <pageMargins left="0.5118055555555555" right="0.5118055555555555" top="0.9840277777777777" bottom="1.1805555555555556" header="0.3145833333333333" footer="0.7083333333333334"/>
  <pageSetup firstPageNumber="70" useFirstPageNumber="1" horizontalDpi="600" verticalDpi="600" orientation="portrait" paperSize="9"/>
  <headerFooter>
    <oddFooter>&amp;C— &amp;P 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118"/>
  <sheetViews>
    <sheetView showZeros="0" workbookViewId="0" topLeftCell="A33">
      <selection activeCell="H69" sqref="H69"/>
    </sheetView>
  </sheetViews>
  <sheetFormatPr defaultColWidth="8.75390625" defaultRowHeight="14.25"/>
  <cols>
    <col min="1" max="1" width="13.25390625" style="96" customWidth="1"/>
    <col min="2" max="2" width="50.25390625" style="96" customWidth="1"/>
    <col min="3" max="3" width="13.125" style="97" customWidth="1"/>
    <col min="4" max="7" width="9.00390625" style="98" customWidth="1"/>
    <col min="8" max="8" width="9.00390625" style="98" bestFit="1" customWidth="1"/>
    <col min="9" max="9" width="1.37890625" style="98" customWidth="1"/>
    <col min="10" max="10" width="9.00390625" style="98" customWidth="1"/>
    <col min="11" max="11" width="2.25390625" style="98" customWidth="1"/>
    <col min="12" max="24" width="9.00390625" style="98" customWidth="1"/>
    <col min="25" max="25" width="1.37890625" style="98" customWidth="1"/>
    <col min="26" max="34" width="9.00390625" style="98" customWidth="1"/>
    <col min="35" max="64" width="9.00390625" style="98" bestFit="1" customWidth="1"/>
    <col min="65" max="224" width="8.75390625" style="98" customWidth="1"/>
    <col min="225" max="251" width="9.00390625" style="98" bestFit="1" customWidth="1"/>
  </cols>
  <sheetData>
    <row r="1" spans="1:3" s="92" customFormat="1" ht="22.5" customHeight="1">
      <c r="A1" s="99" t="s">
        <v>513</v>
      </c>
      <c r="B1" s="100"/>
      <c r="C1" s="101"/>
    </row>
    <row r="2" spans="1:3" s="92" customFormat="1" ht="45.75" customHeight="1">
      <c r="A2" s="102" t="s">
        <v>514</v>
      </c>
      <c r="B2" s="102"/>
      <c r="C2" s="102"/>
    </row>
    <row r="3" spans="1:34" s="92" customFormat="1" ht="24" customHeight="1">
      <c r="A3" s="96"/>
      <c r="B3" s="103"/>
      <c r="C3" s="104" t="s">
        <v>2</v>
      </c>
      <c r="D3" s="10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</row>
    <row r="4" spans="1:3" s="93" customFormat="1" ht="21.75" customHeight="1">
      <c r="A4" s="106" t="s">
        <v>3</v>
      </c>
      <c r="B4" s="106" t="s">
        <v>475</v>
      </c>
      <c r="C4" s="106" t="s">
        <v>515</v>
      </c>
    </row>
    <row r="5" spans="1:3" s="94" customFormat="1" ht="21.75" customHeight="1">
      <c r="A5" s="107">
        <v>207</v>
      </c>
      <c r="B5" s="108" t="s">
        <v>516</v>
      </c>
      <c r="C5" s="109">
        <f>C6+C7+C8</f>
        <v>2</v>
      </c>
    </row>
    <row r="6" spans="1:3" s="94" customFormat="1" ht="21.75" customHeight="1">
      <c r="A6" s="107">
        <v>20709</v>
      </c>
      <c r="B6" s="110" t="s">
        <v>517</v>
      </c>
      <c r="C6" s="109"/>
    </row>
    <row r="7" spans="1:3" s="94" customFormat="1" ht="21.75" customHeight="1">
      <c r="A7" s="107">
        <v>2070903</v>
      </c>
      <c r="B7" s="111" t="s">
        <v>518</v>
      </c>
      <c r="C7" s="109"/>
    </row>
    <row r="8" spans="1:3" s="94" customFormat="1" ht="21.75" customHeight="1">
      <c r="A8" s="107">
        <v>2070999</v>
      </c>
      <c r="B8" s="111" t="s">
        <v>519</v>
      </c>
      <c r="C8" s="109">
        <v>2</v>
      </c>
    </row>
    <row r="9" spans="1:3" s="94" customFormat="1" ht="21.75" customHeight="1">
      <c r="A9" s="107">
        <v>208</v>
      </c>
      <c r="B9" s="112" t="s">
        <v>520</v>
      </c>
      <c r="C9" s="109">
        <f>SUM(C10)</f>
        <v>4321</v>
      </c>
    </row>
    <row r="10" spans="1:3" s="94" customFormat="1" ht="21.75" customHeight="1">
      <c r="A10" s="107">
        <v>20822</v>
      </c>
      <c r="B10" s="110" t="s">
        <v>521</v>
      </c>
      <c r="C10" s="109">
        <f>SUM(C11:C13)</f>
        <v>4321</v>
      </c>
    </row>
    <row r="11" spans="1:3" s="94" customFormat="1" ht="21.75" customHeight="1">
      <c r="A11" s="107">
        <v>2082201</v>
      </c>
      <c r="B11" s="111" t="s">
        <v>522</v>
      </c>
      <c r="C11" s="109">
        <v>3655</v>
      </c>
    </row>
    <row r="12" spans="1:3" s="94" customFormat="1" ht="21.75" customHeight="1">
      <c r="A12" s="107">
        <v>2082202</v>
      </c>
      <c r="B12" s="111" t="s">
        <v>523</v>
      </c>
      <c r="C12" s="109">
        <v>666</v>
      </c>
    </row>
    <row r="13" spans="1:3" s="94" customFormat="1" ht="21.75" customHeight="1">
      <c r="A13" s="107">
        <v>2082299</v>
      </c>
      <c r="B13" s="111" t="s">
        <v>524</v>
      </c>
      <c r="C13" s="109"/>
    </row>
    <row r="14" spans="1:3" s="94" customFormat="1" ht="21.75" customHeight="1">
      <c r="A14" s="107">
        <v>20823</v>
      </c>
      <c r="B14" s="110" t="s">
        <v>525</v>
      </c>
      <c r="C14" s="109"/>
    </row>
    <row r="15" spans="1:3" s="94" customFormat="1" ht="21.75" customHeight="1">
      <c r="A15" s="107">
        <v>2082301</v>
      </c>
      <c r="B15" s="111" t="s">
        <v>522</v>
      </c>
      <c r="C15" s="109"/>
    </row>
    <row r="16" spans="1:3" s="95" customFormat="1" ht="21.75" customHeight="1">
      <c r="A16" s="107">
        <v>2082302</v>
      </c>
      <c r="B16" s="111" t="s">
        <v>523</v>
      </c>
      <c r="C16" s="109"/>
    </row>
    <row r="17" spans="1:3" s="94" customFormat="1" ht="21.75" customHeight="1">
      <c r="A17" s="107">
        <v>2082399</v>
      </c>
      <c r="B17" s="111" t="s">
        <v>526</v>
      </c>
      <c r="C17" s="109"/>
    </row>
    <row r="18" spans="1:3" s="94" customFormat="1" ht="21.75" customHeight="1">
      <c r="A18" s="107">
        <v>212</v>
      </c>
      <c r="B18" s="112" t="s">
        <v>527</v>
      </c>
      <c r="C18" s="109">
        <f>SUM(C19,C30,C31,C36)</f>
        <v>56678</v>
      </c>
    </row>
    <row r="19" spans="1:3" s="94" customFormat="1" ht="21.75" customHeight="1">
      <c r="A19" s="107">
        <v>21208</v>
      </c>
      <c r="B19" s="113" t="s">
        <v>528</v>
      </c>
      <c r="C19" s="109">
        <f>SUM(C20:C29)</f>
        <v>45521</v>
      </c>
    </row>
    <row r="20" spans="1:3" s="94" customFormat="1" ht="21.75" customHeight="1">
      <c r="A20" s="107">
        <v>2120801</v>
      </c>
      <c r="B20" s="114" t="s">
        <v>529</v>
      </c>
      <c r="C20" s="109">
        <v>18900</v>
      </c>
    </row>
    <row r="21" spans="1:3" s="94" customFormat="1" ht="21.75" customHeight="1">
      <c r="A21" s="107">
        <v>2120802</v>
      </c>
      <c r="B21" s="114" t="s">
        <v>530</v>
      </c>
      <c r="C21" s="109">
        <v>10000</v>
      </c>
    </row>
    <row r="22" spans="1:3" s="94" customFormat="1" ht="21.75" customHeight="1">
      <c r="A22" s="107">
        <v>2120803</v>
      </c>
      <c r="B22" s="114" t="s">
        <v>531</v>
      </c>
      <c r="C22" s="109">
        <v>16621</v>
      </c>
    </row>
    <row r="23" spans="1:3" s="94" customFormat="1" ht="21.75" customHeight="1">
      <c r="A23" s="107">
        <v>2120804</v>
      </c>
      <c r="B23" s="114" t="s">
        <v>532</v>
      </c>
      <c r="C23" s="109"/>
    </row>
    <row r="24" spans="1:3" s="94" customFormat="1" ht="21.75" customHeight="1">
      <c r="A24" s="107">
        <v>2120805</v>
      </c>
      <c r="B24" s="114" t="s">
        <v>533</v>
      </c>
      <c r="C24" s="109"/>
    </row>
    <row r="25" spans="1:3" s="94" customFormat="1" ht="21.75" customHeight="1">
      <c r="A25" s="107">
        <v>2120806</v>
      </c>
      <c r="B25" s="114" t="s">
        <v>534</v>
      </c>
      <c r="C25" s="109"/>
    </row>
    <row r="26" spans="1:3" s="94" customFormat="1" ht="21.75" customHeight="1">
      <c r="A26" s="107">
        <v>2120807</v>
      </c>
      <c r="B26" s="114" t="s">
        <v>535</v>
      </c>
      <c r="C26" s="109"/>
    </row>
    <row r="27" spans="1:3" s="94" customFormat="1" ht="21.75" customHeight="1">
      <c r="A27" s="107">
        <v>2120810</v>
      </c>
      <c r="B27" s="114" t="s">
        <v>536</v>
      </c>
      <c r="C27" s="109"/>
    </row>
    <row r="28" spans="1:3" s="94" customFormat="1" ht="21.75" customHeight="1">
      <c r="A28" s="107">
        <v>2120811</v>
      </c>
      <c r="B28" s="115" t="s">
        <v>537</v>
      </c>
      <c r="C28" s="109"/>
    </row>
    <row r="29" spans="1:3" s="94" customFormat="1" ht="21.75" customHeight="1">
      <c r="A29" s="107">
        <v>2120899</v>
      </c>
      <c r="B29" s="114" t="s">
        <v>538</v>
      </c>
      <c r="C29" s="109"/>
    </row>
    <row r="30" spans="1:3" s="94" customFormat="1" ht="21.75" customHeight="1">
      <c r="A30" s="107">
        <v>21211</v>
      </c>
      <c r="B30" s="113" t="s">
        <v>539</v>
      </c>
      <c r="C30" s="109"/>
    </row>
    <row r="31" spans="1:3" s="94" customFormat="1" ht="21.75" customHeight="1">
      <c r="A31" s="107">
        <v>21213</v>
      </c>
      <c r="B31" s="113" t="s">
        <v>540</v>
      </c>
      <c r="C31" s="109">
        <f>SUM(C32:C35)</f>
        <v>1157</v>
      </c>
    </row>
    <row r="32" spans="1:3" s="94" customFormat="1" ht="21.75" customHeight="1">
      <c r="A32" s="107">
        <v>2121301</v>
      </c>
      <c r="B32" s="114" t="s">
        <v>541</v>
      </c>
      <c r="C32" s="109">
        <v>139</v>
      </c>
    </row>
    <row r="33" spans="1:3" s="94" customFormat="1" ht="21.75" customHeight="1">
      <c r="A33" s="107">
        <v>2121302</v>
      </c>
      <c r="B33" s="114" t="s">
        <v>542</v>
      </c>
      <c r="C33" s="109">
        <v>449</v>
      </c>
    </row>
    <row r="34" spans="1:3" s="94" customFormat="1" ht="21.75" customHeight="1">
      <c r="A34" s="107">
        <v>2121304</v>
      </c>
      <c r="B34" s="114" t="s">
        <v>543</v>
      </c>
      <c r="C34" s="109">
        <v>30</v>
      </c>
    </row>
    <row r="35" spans="1:3" s="94" customFormat="1" ht="21.75" customHeight="1">
      <c r="A35" s="107">
        <v>2121399</v>
      </c>
      <c r="B35" s="114" t="s">
        <v>544</v>
      </c>
      <c r="C35" s="109">
        <v>539</v>
      </c>
    </row>
    <row r="36" spans="1:3" s="94" customFormat="1" ht="21.75" customHeight="1">
      <c r="A36" s="107">
        <v>21216</v>
      </c>
      <c r="B36" s="113" t="s">
        <v>545</v>
      </c>
      <c r="C36" s="109">
        <f>SUM(C37)</f>
        <v>10000</v>
      </c>
    </row>
    <row r="37" spans="1:3" s="94" customFormat="1" ht="21.75" customHeight="1">
      <c r="A37" s="107">
        <v>2121699</v>
      </c>
      <c r="B37" s="114" t="s">
        <v>546</v>
      </c>
      <c r="C37" s="109">
        <v>10000</v>
      </c>
    </row>
    <row r="38" spans="1:3" s="94" customFormat="1" ht="21.75" customHeight="1">
      <c r="A38" s="107">
        <v>21214</v>
      </c>
      <c r="B38" s="113" t="s">
        <v>547</v>
      </c>
      <c r="C38" s="109">
        <f>C39</f>
        <v>0</v>
      </c>
    </row>
    <row r="39" spans="1:3" s="94" customFormat="1" ht="21.75" customHeight="1">
      <c r="A39" s="107">
        <v>2121401</v>
      </c>
      <c r="B39" s="114" t="s">
        <v>548</v>
      </c>
      <c r="C39" s="109"/>
    </row>
    <row r="40" spans="1:3" s="94" customFormat="1" ht="21.75" customHeight="1">
      <c r="A40" s="107">
        <v>2121499</v>
      </c>
      <c r="B40" s="111" t="s">
        <v>549</v>
      </c>
      <c r="C40" s="109"/>
    </row>
    <row r="41" spans="1:3" s="94" customFormat="1" ht="21.75" customHeight="1">
      <c r="A41" s="107">
        <v>21215</v>
      </c>
      <c r="B41" s="113" t="s">
        <v>550</v>
      </c>
      <c r="C41" s="109"/>
    </row>
    <row r="42" spans="1:3" s="94" customFormat="1" ht="21.75" customHeight="1">
      <c r="A42" s="107">
        <v>2121599</v>
      </c>
      <c r="B42" s="114" t="s">
        <v>551</v>
      </c>
      <c r="C42" s="109"/>
    </row>
    <row r="43" spans="1:3" s="94" customFormat="1" ht="21.75" customHeight="1">
      <c r="A43" s="107">
        <v>214</v>
      </c>
      <c r="B43" s="116" t="s">
        <v>552</v>
      </c>
      <c r="C43" s="109"/>
    </row>
    <row r="44" spans="1:3" s="94" customFormat="1" ht="21.75" customHeight="1">
      <c r="A44" s="107">
        <v>21462</v>
      </c>
      <c r="B44" s="107" t="s">
        <v>553</v>
      </c>
      <c r="C44" s="109"/>
    </row>
    <row r="45" spans="1:3" s="94" customFormat="1" ht="21.75" customHeight="1">
      <c r="A45" s="107">
        <v>2146299</v>
      </c>
      <c r="B45" s="114" t="s">
        <v>554</v>
      </c>
      <c r="C45" s="109"/>
    </row>
    <row r="46" spans="1:3" s="94" customFormat="1" ht="21.75" customHeight="1">
      <c r="A46" s="107">
        <v>215</v>
      </c>
      <c r="B46" s="116" t="s">
        <v>555</v>
      </c>
      <c r="C46" s="109"/>
    </row>
    <row r="47" spans="1:3" s="94" customFormat="1" ht="21.75" customHeight="1">
      <c r="A47" s="107">
        <v>21562</v>
      </c>
      <c r="B47" s="107" t="s">
        <v>556</v>
      </c>
      <c r="C47" s="109"/>
    </row>
    <row r="48" spans="1:3" s="94" customFormat="1" ht="21.75" customHeight="1">
      <c r="A48" s="107">
        <v>2156202</v>
      </c>
      <c r="B48" s="114" t="s">
        <v>557</v>
      </c>
      <c r="C48" s="109"/>
    </row>
    <row r="49" spans="1:3" s="94" customFormat="1" ht="21.75" customHeight="1">
      <c r="A49" s="107">
        <v>229</v>
      </c>
      <c r="B49" s="116" t="s">
        <v>558</v>
      </c>
      <c r="C49" s="109">
        <f>SUM(C50,C52)</f>
        <v>71865</v>
      </c>
    </row>
    <row r="50" spans="1:3" s="94" customFormat="1" ht="21.75" customHeight="1">
      <c r="A50" s="107">
        <v>22904</v>
      </c>
      <c r="B50" s="107" t="s">
        <v>559</v>
      </c>
      <c r="C50" s="109">
        <f>SUM(C51)</f>
        <v>70848</v>
      </c>
    </row>
    <row r="51" spans="1:3" s="94" customFormat="1" ht="21.75" customHeight="1">
      <c r="A51" s="107">
        <v>2290402</v>
      </c>
      <c r="B51" s="114" t="s">
        <v>560</v>
      </c>
      <c r="C51" s="109">
        <v>70848</v>
      </c>
    </row>
    <row r="52" spans="1:3" s="94" customFormat="1" ht="21.75" customHeight="1">
      <c r="A52" s="107">
        <v>22960</v>
      </c>
      <c r="B52" s="107" t="s">
        <v>561</v>
      </c>
      <c r="C52" s="109">
        <f>SUM(C53:C58)</f>
        <v>1017</v>
      </c>
    </row>
    <row r="53" spans="1:3" s="94" customFormat="1" ht="21.75" customHeight="1">
      <c r="A53" s="107">
        <v>2296002</v>
      </c>
      <c r="B53" s="115" t="s">
        <v>562</v>
      </c>
      <c r="C53" s="109">
        <v>757</v>
      </c>
    </row>
    <row r="54" spans="1:3" s="94" customFormat="1" ht="21.75" customHeight="1">
      <c r="A54" s="107">
        <v>2296003</v>
      </c>
      <c r="B54" s="114" t="s">
        <v>563</v>
      </c>
      <c r="C54" s="109">
        <v>83</v>
      </c>
    </row>
    <row r="55" spans="1:3" s="94" customFormat="1" ht="21.75" customHeight="1">
      <c r="A55" s="107">
        <v>2296004</v>
      </c>
      <c r="B55" s="114" t="s">
        <v>564</v>
      </c>
      <c r="C55" s="109"/>
    </row>
    <row r="56" spans="1:3" s="94" customFormat="1" ht="21.75" customHeight="1">
      <c r="A56" s="107">
        <v>2296005</v>
      </c>
      <c r="B56" s="114" t="s">
        <v>565</v>
      </c>
      <c r="C56" s="109"/>
    </row>
    <row r="57" spans="1:3" s="94" customFormat="1" ht="21.75" customHeight="1">
      <c r="A57" s="107">
        <v>2296006</v>
      </c>
      <c r="B57" s="114" t="s">
        <v>566</v>
      </c>
      <c r="C57" s="109">
        <v>79</v>
      </c>
    </row>
    <row r="58" spans="1:3" s="94" customFormat="1" ht="21.75" customHeight="1">
      <c r="A58" s="107">
        <v>2296013</v>
      </c>
      <c r="B58" s="114" t="s">
        <v>567</v>
      </c>
      <c r="C58" s="109">
        <v>98</v>
      </c>
    </row>
    <row r="59" spans="1:3" s="94" customFormat="1" ht="21.75" customHeight="1">
      <c r="A59" s="107">
        <v>232</v>
      </c>
      <c r="B59" s="117" t="s">
        <v>568</v>
      </c>
      <c r="C59" s="109">
        <f>C60</f>
        <v>7199</v>
      </c>
    </row>
    <row r="60" spans="1:3" s="94" customFormat="1" ht="21.75" customHeight="1">
      <c r="A60" s="107">
        <v>23204</v>
      </c>
      <c r="B60" s="118" t="s">
        <v>569</v>
      </c>
      <c r="C60" s="109">
        <f>SUM(C61)</f>
        <v>7199</v>
      </c>
    </row>
    <row r="61" spans="1:3" s="94" customFormat="1" ht="21.75" customHeight="1">
      <c r="A61" s="107">
        <v>2320498</v>
      </c>
      <c r="B61" s="118" t="s">
        <v>570</v>
      </c>
      <c r="C61" s="109">
        <v>7199</v>
      </c>
    </row>
    <row r="62" spans="1:3" s="94" customFormat="1" ht="21.75" customHeight="1">
      <c r="A62" s="107">
        <v>233</v>
      </c>
      <c r="B62" s="117" t="s">
        <v>571</v>
      </c>
      <c r="C62" s="109">
        <f>SUM(C63)</f>
        <v>120</v>
      </c>
    </row>
    <row r="63" spans="1:3" s="94" customFormat="1" ht="21.75" customHeight="1">
      <c r="A63" s="107">
        <v>23304</v>
      </c>
      <c r="B63" s="118" t="s">
        <v>572</v>
      </c>
      <c r="C63" s="109">
        <f>SUM(C64:C66)</f>
        <v>120</v>
      </c>
    </row>
    <row r="64" spans="1:3" s="94" customFormat="1" ht="21.75" customHeight="1">
      <c r="A64" s="107">
        <v>2330411</v>
      </c>
      <c r="B64" s="114" t="s">
        <v>573</v>
      </c>
      <c r="C64" s="109"/>
    </row>
    <row r="65" spans="1:3" s="94" customFormat="1" ht="21.75" customHeight="1">
      <c r="A65" s="107">
        <v>2330431</v>
      </c>
      <c r="B65" s="114" t="s">
        <v>574</v>
      </c>
      <c r="C65" s="109"/>
    </row>
    <row r="66" spans="1:3" s="94" customFormat="1" ht="21.75" customHeight="1">
      <c r="A66" s="107">
        <v>2330498</v>
      </c>
      <c r="B66" s="114" t="s">
        <v>575</v>
      </c>
      <c r="C66" s="109">
        <v>120</v>
      </c>
    </row>
    <row r="67" spans="1:3" s="94" customFormat="1" ht="21.75" customHeight="1">
      <c r="A67" s="107">
        <v>234</v>
      </c>
      <c r="B67" s="117" t="s">
        <v>576</v>
      </c>
      <c r="C67" s="109"/>
    </row>
    <row r="68" spans="1:3" s="94" customFormat="1" ht="21.75" customHeight="1">
      <c r="A68" s="107"/>
      <c r="B68" s="119" t="s">
        <v>577</v>
      </c>
      <c r="C68" s="109">
        <f>C5+C9+C18+C43+C46+C49+C59+C62+C67</f>
        <v>140185</v>
      </c>
    </row>
    <row r="69" spans="1:3" s="94" customFormat="1" ht="21.75" customHeight="1">
      <c r="A69" s="107">
        <v>230</v>
      </c>
      <c r="B69" s="117" t="s">
        <v>578</v>
      </c>
      <c r="C69" s="109">
        <f>C70</f>
        <v>45857</v>
      </c>
    </row>
    <row r="70" spans="1:3" s="94" customFormat="1" ht="21.75" customHeight="1">
      <c r="A70" s="107">
        <v>23009</v>
      </c>
      <c r="B70" s="118" t="s">
        <v>579</v>
      </c>
      <c r="C70" s="109">
        <f>SUM(C71)</f>
        <v>45857</v>
      </c>
    </row>
    <row r="71" spans="1:3" s="94" customFormat="1" ht="21.75" customHeight="1">
      <c r="A71" s="107">
        <v>2300902</v>
      </c>
      <c r="B71" s="118" t="s">
        <v>580</v>
      </c>
      <c r="C71" s="109">
        <v>45857</v>
      </c>
    </row>
    <row r="72" spans="1:3" s="94" customFormat="1" ht="21.75" customHeight="1">
      <c r="A72" s="107">
        <v>231</v>
      </c>
      <c r="B72" s="117" t="s">
        <v>581</v>
      </c>
      <c r="C72" s="109">
        <f>SUM(C73)</f>
        <v>58264</v>
      </c>
    </row>
    <row r="73" spans="1:3" s="94" customFormat="1" ht="21.75" customHeight="1">
      <c r="A73" s="107">
        <v>23104</v>
      </c>
      <c r="B73" s="118" t="s">
        <v>582</v>
      </c>
      <c r="C73" s="109">
        <f>SUM(C74)</f>
        <v>58264</v>
      </c>
    </row>
    <row r="74" spans="1:3" s="94" customFormat="1" ht="21.75" customHeight="1">
      <c r="A74" s="107">
        <v>2310498</v>
      </c>
      <c r="B74" s="118" t="s">
        <v>583</v>
      </c>
      <c r="C74" s="109">
        <v>58264</v>
      </c>
    </row>
    <row r="75" spans="1:3" s="94" customFormat="1" ht="21.75" customHeight="1">
      <c r="A75" s="107"/>
      <c r="B75" s="119" t="s">
        <v>584</v>
      </c>
      <c r="C75" s="109">
        <f>SUM(C68,C69,C72)</f>
        <v>244306</v>
      </c>
    </row>
    <row r="76" spans="1:3" s="94" customFormat="1" ht="15">
      <c r="A76" s="120"/>
      <c r="B76" s="120"/>
      <c r="C76" s="121"/>
    </row>
    <row r="77" spans="1:3" s="94" customFormat="1" ht="15">
      <c r="A77" s="120"/>
      <c r="B77" s="120"/>
      <c r="C77" s="121"/>
    </row>
    <row r="78" spans="1:3" s="94" customFormat="1" ht="15">
      <c r="A78" s="120"/>
      <c r="B78" s="120"/>
      <c r="C78" s="121"/>
    </row>
    <row r="79" spans="1:3" s="94" customFormat="1" ht="15">
      <c r="A79" s="120"/>
      <c r="B79" s="120"/>
      <c r="C79" s="121"/>
    </row>
    <row r="80" spans="1:3" s="94" customFormat="1" ht="15">
      <c r="A80" s="120"/>
      <c r="B80" s="120"/>
      <c r="C80" s="121"/>
    </row>
    <row r="81" spans="1:3" s="94" customFormat="1" ht="15">
      <c r="A81" s="120"/>
      <c r="B81" s="120"/>
      <c r="C81" s="121"/>
    </row>
    <row r="82" spans="1:3" s="94" customFormat="1" ht="15">
      <c r="A82" s="120"/>
      <c r="B82" s="120"/>
      <c r="C82" s="121"/>
    </row>
    <row r="83" spans="1:3" s="94" customFormat="1" ht="15">
      <c r="A83" s="120"/>
      <c r="B83" s="120"/>
      <c r="C83" s="121"/>
    </row>
    <row r="84" spans="1:3" s="94" customFormat="1" ht="15">
      <c r="A84" s="120"/>
      <c r="B84" s="120"/>
      <c r="C84" s="121"/>
    </row>
    <row r="85" spans="1:3" s="94" customFormat="1" ht="15">
      <c r="A85" s="120"/>
      <c r="B85" s="120"/>
      <c r="C85" s="121"/>
    </row>
    <row r="86" spans="1:3" s="94" customFormat="1" ht="15">
      <c r="A86" s="120"/>
      <c r="B86" s="120"/>
      <c r="C86" s="121"/>
    </row>
    <row r="87" spans="1:3" s="94" customFormat="1" ht="15">
      <c r="A87" s="120"/>
      <c r="B87" s="120"/>
      <c r="C87" s="121"/>
    </row>
    <row r="88" spans="1:3" s="94" customFormat="1" ht="15">
      <c r="A88" s="120"/>
      <c r="B88" s="120"/>
      <c r="C88" s="121"/>
    </row>
    <row r="89" spans="1:3" s="94" customFormat="1" ht="15">
      <c r="A89" s="120"/>
      <c r="B89" s="120"/>
      <c r="C89" s="121"/>
    </row>
    <row r="90" spans="1:3" s="94" customFormat="1" ht="15">
      <c r="A90" s="120"/>
      <c r="B90" s="120"/>
      <c r="C90" s="121"/>
    </row>
    <row r="91" spans="1:3" s="94" customFormat="1" ht="15">
      <c r="A91" s="120"/>
      <c r="B91" s="120"/>
      <c r="C91" s="121"/>
    </row>
    <row r="92" spans="1:3" s="94" customFormat="1" ht="15">
      <c r="A92" s="120"/>
      <c r="B92" s="120"/>
      <c r="C92" s="121"/>
    </row>
    <row r="93" spans="1:3" s="94" customFormat="1" ht="15">
      <c r="A93" s="120"/>
      <c r="B93" s="120"/>
      <c r="C93" s="121"/>
    </row>
    <row r="94" spans="1:3" s="94" customFormat="1" ht="15">
      <c r="A94" s="120"/>
      <c r="B94" s="120"/>
      <c r="C94" s="121"/>
    </row>
    <row r="95" spans="1:3" s="94" customFormat="1" ht="15">
      <c r="A95" s="120"/>
      <c r="B95" s="120"/>
      <c r="C95" s="121"/>
    </row>
    <row r="96" spans="1:3" s="94" customFormat="1" ht="15">
      <c r="A96" s="120"/>
      <c r="B96" s="120"/>
      <c r="C96" s="121"/>
    </row>
    <row r="97" spans="1:3" s="94" customFormat="1" ht="15">
      <c r="A97" s="120"/>
      <c r="B97" s="120"/>
      <c r="C97" s="121"/>
    </row>
    <row r="98" spans="1:3" s="94" customFormat="1" ht="15">
      <c r="A98" s="120"/>
      <c r="B98" s="120"/>
      <c r="C98" s="121"/>
    </row>
    <row r="99" spans="1:3" s="94" customFormat="1" ht="15">
      <c r="A99" s="120"/>
      <c r="B99" s="120"/>
      <c r="C99" s="121"/>
    </row>
    <row r="100" spans="1:3" s="94" customFormat="1" ht="15">
      <c r="A100" s="120"/>
      <c r="B100" s="120"/>
      <c r="C100" s="121"/>
    </row>
    <row r="101" spans="1:3" s="94" customFormat="1" ht="15">
      <c r="A101" s="120"/>
      <c r="B101" s="120"/>
      <c r="C101" s="121"/>
    </row>
    <row r="102" spans="1:3" s="94" customFormat="1" ht="15">
      <c r="A102" s="120"/>
      <c r="B102" s="120"/>
      <c r="C102" s="121"/>
    </row>
    <row r="103" spans="1:3" s="94" customFormat="1" ht="15">
      <c r="A103" s="120"/>
      <c r="B103" s="120"/>
      <c r="C103" s="121"/>
    </row>
    <row r="104" spans="1:3" s="94" customFormat="1" ht="15">
      <c r="A104" s="120"/>
      <c r="B104" s="120"/>
      <c r="C104" s="121"/>
    </row>
    <row r="105" spans="1:3" s="94" customFormat="1" ht="15">
      <c r="A105" s="120"/>
      <c r="B105" s="120"/>
      <c r="C105" s="121"/>
    </row>
    <row r="106" spans="1:3" s="94" customFormat="1" ht="15">
      <c r="A106" s="120"/>
      <c r="B106" s="120"/>
      <c r="C106" s="121"/>
    </row>
    <row r="107" spans="1:3" s="94" customFormat="1" ht="15">
      <c r="A107" s="120"/>
      <c r="B107" s="120"/>
      <c r="C107" s="121"/>
    </row>
    <row r="108" spans="1:3" s="94" customFormat="1" ht="15">
      <c r="A108" s="120"/>
      <c r="B108" s="120"/>
      <c r="C108" s="121"/>
    </row>
    <row r="109" spans="1:3" s="94" customFormat="1" ht="15">
      <c r="A109" s="120"/>
      <c r="B109" s="120"/>
      <c r="C109" s="121"/>
    </row>
    <row r="110" spans="1:3" s="94" customFormat="1" ht="15">
      <c r="A110" s="120"/>
      <c r="B110" s="120"/>
      <c r="C110" s="121"/>
    </row>
    <row r="111" spans="1:3" s="94" customFormat="1" ht="15">
      <c r="A111" s="120"/>
      <c r="B111" s="120"/>
      <c r="C111" s="121"/>
    </row>
    <row r="112" spans="1:3" s="94" customFormat="1" ht="15">
      <c r="A112" s="120"/>
      <c r="B112" s="120"/>
      <c r="C112" s="121"/>
    </row>
    <row r="113" spans="1:3" s="94" customFormat="1" ht="15">
      <c r="A113" s="120"/>
      <c r="B113" s="120"/>
      <c r="C113" s="121"/>
    </row>
    <row r="114" spans="1:3" s="94" customFormat="1" ht="15">
      <c r="A114" s="120"/>
      <c r="B114" s="120"/>
      <c r="C114" s="121"/>
    </row>
    <row r="115" spans="1:3" s="94" customFormat="1" ht="15">
      <c r="A115" s="120"/>
      <c r="B115" s="120"/>
      <c r="C115" s="121"/>
    </row>
    <row r="116" spans="1:3" s="94" customFormat="1" ht="15">
      <c r="A116" s="120"/>
      <c r="B116" s="120"/>
      <c r="C116" s="121"/>
    </row>
    <row r="117" spans="1:3" s="94" customFormat="1" ht="15">
      <c r="A117" s="120"/>
      <c r="B117" s="120"/>
      <c r="C117" s="121"/>
    </row>
    <row r="118" spans="1:3" s="94" customFormat="1" ht="15">
      <c r="A118" s="120"/>
      <c r="B118" s="120"/>
      <c r="C118" s="121"/>
    </row>
  </sheetData>
  <sheetProtection/>
  <mergeCells count="1">
    <mergeCell ref="A2:C2"/>
  </mergeCells>
  <printOptions horizontalCentered="1"/>
  <pageMargins left="0.7083333333333334" right="0.7083333333333334" top="0.9840277777777777" bottom="1.1805555555555556" header="0.3145833333333333" footer="0.7083333333333334"/>
  <pageSetup firstPageNumber="72" useFirstPageNumber="1" horizontalDpi="600" verticalDpi="600" orientation="portrait" paperSize="9"/>
  <headerFooter>
    <oddFooter>&amp;C— &amp;P 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C9" sqref="C9"/>
    </sheetView>
  </sheetViews>
  <sheetFormatPr defaultColWidth="10.00390625" defaultRowHeight="14.25"/>
  <cols>
    <col min="1" max="1" width="26.25390625" style="5" customWidth="1"/>
    <col min="2" max="2" width="23.625" style="5" customWidth="1"/>
    <col min="3" max="3" width="24.00390625" style="5" customWidth="1"/>
    <col min="4" max="4" width="9.75390625" style="5" customWidth="1"/>
    <col min="5" max="16384" width="10.00390625" style="5" customWidth="1"/>
  </cols>
  <sheetData>
    <row r="1" s="78" customFormat="1" ht="31.5" customHeight="1">
      <c r="A1" s="34" t="s">
        <v>585</v>
      </c>
    </row>
    <row r="2" spans="1:3" s="79" customFormat="1" ht="46.5" customHeight="1">
      <c r="A2" s="82" t="s">
        <v>586</v>
      </c>
      <c r="B2" s="82"/>
      <c r="C2" s="82"/>
    </row>
    <row r="3" spans="2:3" s="1" customFormat="1" ht="27" customHeight="1">
      <c r="B3" s="83"/>
      <c r="C3" s="84" t="s">
        <v>587</v>
      </c>
    </row>
    <row r="4" spans="1:3" s="80" customFormat="1" ht="41.25" customHeight="1">
      <c r="A4" s="85" t="s">
        <v>467</v>
      </c>
      <c r="B4" s="86" t="s">
        <v>588</v>
      </c>
      <c r="C4" s="86"/>
    </row>
    <row r="5" spans="1:3" s="80" customFormat="1" ht="41.25" customHeight="1">
      <c r="A5" s="87"/>
      <c r="B5" s="86" t="s">
        <v>469</v>
      </c>
      <c r="C5" s="86" t="s">
        <v>470</v>
      </c>
    </row>
    <row r="6" spans="1:3" s="81" customFormat="1" ht="41.25" customHeight="1">
      <c r="A6" s="88" t="s">
        <v>589</v>
      </c>
      <c r="B6" s="89">
        <v>256813</v>
      </c>
      <c r="C6" s="89">
        <v>256813</v>
      </c>
    </row>
    <row r="7" s="3" customFormat="1" ht="11.25" customHeight="1"/>
    <row r="8" spans="1:2" s="3" customFormat="1" ht="41.25" customHeight="1">
      <c r="A8" s="90"/>
      <c r="B8" s="90"/>
    </row>
    <row r="9" s="3" customFormat="1" ht="41.25" customHeight="1"/>
    <row r="11" ht="14.25">
      <c r="B11" s="91"/>
    </row>
  </sheetData>
  <sheetProtection/>
  <mergeCells count="4">
    <mergeCell ref="A2:C2"/>
    <mergeCell ref="B4:C4"/>
    <mergeCell ref="A8:B8"/>
    <mergeCell ref="A4:A5"/>
  </mergeCells>
  <printOptions horizontalCentered="1"/>
  <pageMargins left="0.5118055555555555" right="0.5118055555555555" top="0.9840277777777777" bottom="0.9444444444444444" header="0.3145833333333333" footer="0.7479166666666667"/>
  <pageSetup firstPageNumber="75" useFirstPageNumber="1" horizontalDpi="600" verticalDpi="600" orientation="portrait" paperSize="9"/>
  <headerFooter>
    <oddFooter>&amp;C— &amp;P 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04998999834060669"/>
  </sheetPr>
  <dimension ref="A1:E38"/>
  <sheetViews>
    <sheetView workbookViewId="0" topLeftCell="A18">
      <selection activeCell="B34" sqref="B34"/>
    </sheetView>
  </sheetViews>
  <sheetFormatPr defaultColWidth="11.875" defaultRowHeight="15" customHeight="1"/>
  <cols>
    <col min="1" max="1" width="11.875" style="61" customWidth="1"/>
    <col min="2" max="2" width="52.625" style="61" customWidth="1"/>
    <col min="3" max="3" width="14.25390625" style="62" customWidth="1"/>
    <col min="4" max="16384" width="11.875" style="61" customWidth="1"/>
  </cols>
  <sheetData>
    <row r="1" spans="1:3" s="53" customFormat="1" ht="27.75" customHeight="1">
      <c r="A1" s="34" t="s">
        <v>590</v>
      </c>
      <c r="C1" s="63"/>
    </row>
    <row r="2" spans="1:3" s="54" customFormat="1" ht="66.75" customHeight="1">
      <c r="A2" s="64" t="s">
        <v>591</v>
      </c>
      <c r="B2" s="64"/>
      <c r="C2" s="64"/>
    </row>
    <row r="3" spans="1:3" s="55" customFormat="1" ht="18.75" customHeight="1">
      <c r="A3" s="61"/>
      <c r="B3" s="65"/>
      <c r="C3" s="66" t="s">
        <v>2</v>
      </c>
    </row>
    <row r="4" spans="1:3" s="56" customFormat="1" ht="21.75" customHeight="1">
      <c r="A4" s="67" t="s">
        <v>592</v>
      </c>
      <c r="B4" s="67" t="s">
        <v>593</v>
      </c>
      <c r="C4" s="67" t="s">
        <v>5</v>
      </c>
    </row>
    <row r="5" spans="1:3" s="57" customFormat="1" ht="21.75" customHeight="1">
      <c r="A5" s="68"/>
      <c r="B5" s="67" t="s">
        <v>594</v>
      </c>
      <c r="C5" s="69">
        <f>SUM(C6,C11,C15,C20,C24,C28,C34)</f>
        <v>171988</v>
      </c>
    </row>
    <row r="6" spans="1:3" s="58" customFormat="1" ht="21.75" customHeight="1">
      <c r="A6" s="70">
        <v>10201</v>
      </c>
      <c r="B6" s="71" t="s">
        <v>595</v>
      </c>
      <c r="C6" s="72">
        <f>C7+C8+C9+C10</f>
        <v>24188</v>
      </c>
    </row>
    <row r="7" spans="1:3" s="58" customFormat="1" ht="21.75" customHeight="1">
      <c r="A7" s="70">
        <v>1020101</v>
      </c>
      <c r="B7" s="68" t="s">
        <v>596</v>
      </c>
      <c r="C7" s="72">
        <v>20038</v>
      </c>
    </row>
    <row r="8" spans="1:3" s="58" customFormat="1" ht="21.75" customHeight="1">
      <c r="A8" s="70">
        <v>1020102</v>
      </c>
      <c r="B8" s="68" t="s">
        <v>597</v>
      </c>
      <c r="C8" s="72"/>
    </row>
    <row r="9" spans="1:3" s="58" customFormat="1" ht="21.75" customHeight="1">
      <c r="A9" s="70">
        <v>1020103</v>
      </c>
      <c r="B9" s="68" t="s">
        <v>598</v>
      </c>
      <c r="C9" s="72">
        <v>27</v>
      </c>
    </row>
    <row r="10" spans="1:3" s="59" customFormat="1" ht="21.75" customHeight="1">
      <c r="A10" s="70">
        <v>1020199</v>
      </c>
      <c r="B10" s="68" t="s">
        <v>599</v>
      </c>
      <c r="C10" s="72">
        <v>4123</v>
      </c>
    </row>
    <row r="11" spans="1:3" s="57" customFormat="1" ht="21.75" customHeight="1">
      <c r="A11" s="70">
        <v>10202</v>
      </c>
      <c r="B11" s="71" t="s">
        <v>600</v>
      </c>
      <c r="C11" s="73">
        <v>621</v>
      </c>
    </row>
    <row r="12" spans="1:3" s="57" customFormat="1" ht="21.75" customHeight="1">
      <c r="A12" s="70">
        <v>1020201</v>
      </c>
      <c r="B12" s="68" t="s">
        <v>601</v>
      </c>
      <c r="C12" s="73">
        <v>608</v>
      </c>
    </row>
    <row r="13" spans="1:3" s="57" customFormat="1" ht="21.75" customHeight="1">
      <c r="A13" s="70">
        <v>1020202</v>
      </c>
      <c r="B13" s="68" t="s">
        <v>602</v>
      </c>
      <c r="C13" s="74"/>
    </row>
    <row r="14" spans="1:3" s="57" customFormat="1" ht="21.75" customHeight="1">
      <c r="A14" s="70">
        <v>1200203</v>
      </c>
      <c r="B14" s="68" t="s">
        <v>603</v>
      </c>
      <c r="C14" s="74">
        <v>13</v>
      </c>
    </row>
    <row r="15" spans="1:3" s="57" customFormat="1" ht="21.75" customHeight="1">
      <c r="A15" s="70">
        <v>10203</v>
      </c>
      <c r="B15" s="71" t="s">
        <v>604</v>
      </c>
      <c r="C15" s="73">
        <v>12625</v>
      </c>
    </row>
    <row r="16" spans="1:3" s="57" customFormat="1" ht="21.75" customHeight="1">
      <c r="A16" s="70">
        <v>1020301</v>
      </c>
      <c r="B16" s="68" t="s">
        <v>605</v>
      </c>
      <c r="C16" s="73">
        <v>12523</v>
      </c>
    </row>
    <row r="17" spans="1:3" s="57" customFormat="1" ht="21.75" customHeight="1">
      <c r="A17" s="70">
        <v>1020302</v>
      </c>
      <c r="B17" s="68" t="s">
        <v>606</v>
      </c>
      <c r="C17" s="73"/>
    </row>
    <row r="18" spans="1:3" s="57" customFormat="1" ht="21.75" customHeight="1">
      <c r="A18" s="70">
        <v>1020303</v>
      </c>
      <c r="B18" s="68" t="s">
        <v>607</v>
      </c>
      <c r="C18" s="73">
        <v>82</v>
      </c>
    </row>
    <row r="19" spans="1:3" s="57" customFormat="1" ht="21.75" customHeight="1">
      <c r="A19" s="70">
        <v>1101603</v>
      </c>
      <c r="B19" s="68" t="s">
        <v>608</v>
      </c>
      <c r="C19" s="73">
        <v>20</v>
      </c>
    </row>
    <row r="20" spans="1:3" s="57" customFormat="1" ht="21.75" customHeight="1">
      <c r="A20" s="70">
        <v>10204</v>
      </c>
      <c r="B20" s="71" t="s">
        <v>609</v>
      </c>
      <c r="C20" s="73">
        <f>SUM(C21:C23)</f>
        <v>140</v>
      </c>
    </row>
    <row r="21" spans="1:3" s="57" customFormat="1" ht="21.75" customHeight="1">
      <c r="A21" s="70">
        <v>1020401</v>
      </c>
      <c r="B21" s="68" t="s">
        <v>610</v>
      </c>
      <c r="C21" s="73">
        <v>140</v>
      </c>
    </row>
    <row r="22" spans="1:3" s="57" customFormat="1" ht="21.75" customHeight="1">
      <c r="A22" s="70">
        <v>1020402</v>
      </c>
      <c r="B22" s="68" t="s">
        <v>611</v>
      </c>
      <c r="C22" s="73"/>
    </row>
    <row r="23" spans="1:3" s="57" customFormat="1" ht="21.75" customHeight="1">
      <c r="A23" s="70">
        <v>1020403</v>
      </c>
      <c r="B23" s="68" t="s">
        <v>612</v>
      </c>
      <c r="C23" s="73"/>
    </row>
    <row r="24" spans="1:3" s="57" customFormat="1" ht="21.75" customHeight="1">
      <c r="A24" s="70">
        <v>10210</v>
      </c>
      <c r="B24" s="71" t="s">
        <v>613</v>
      </c>
      <c r="C24" s="73">
        <f>SUM(C25:C27)</f>
        <v>35337</v>
      </c>
    </row>
    <row r="25" spans="1:3" s="57" customFormat="1" ht="21.75" customHeight="1">
      <c r="A25" s="70">
        <v>1021001</v>
      </c>
      <c r="B25" s="68" t="s">
        <v>614</v>
      </c>
      <c r="C25" s="73">
        <v>11410</v>
      </c>
    </row>
    <row r="26" spans="1:3" s="57" customFormat="1" ht="21.75" customHeight="1">
      <c r="A26" s="70">
        <v>1021002</v>
      </c>
      <c r="B26" s="68" t="s">
        <v>615</v>
      </c>
      <c r="C26" s="73">
        <v>23657</v>
      </c>
    </row>
    <row r="27" spans="1:3" s="57" customFormat="1" ht="21.75" customHeight="1">
      <c r="A27" s="70">
        <v>1021003</v>
      </c>
      <c r="B27" s="68" t="s">
        <v>616</v>
      </c>
      <c r="C27" s="73">
        <v>270</v>
      </c>
    </row>
    <row r="28" spans="1:5" s="57" customFormat="1" ht="21.75" customHeight="1">
      <c r="A28" s="70">
        <v>10211</v>
      </c>
      <c r="B28" s="71" t="s">
        <v>617</v>
      </c>
      <c r="C28" s="74">
        <f>SUM(C29:C33)</f>
        <v>38012</v>
      </c>
      <c r="D28" s="61"/>
      <c r="E28" s="75"/>
    </row>
    <row r="29" spans="1:3" s="57" customFormat="1" ht="21.75" customHeight="1">
      <c r="A29" s="70">
        <v>1021101</v>
      </c>
      <c r="B29" s="68" t="s">
        <v>618</v>
      </c>
      <c r="C29" s="74">
        <v>20015</v>
      </c>
    </row>
    <row r="30" spans="1:5" s="57" customFormat="1" ht="21.75" customHeight="1">
      <c r="A30" s="70">
        <v>1021102</v>
      </c>
      <c r="B30" s="68" t="s">
        <v>619</v>
      </c>
      <c r="C30" s="74">
        <v>17092</v>
      </c>
      <c r="D30" s="61"/>
      <c r="E30" s="75"/>
    </row>
    <row r="31" spans="1:3" s="57" customFormat="1" ht="21.75" customHeight="1">
      <c r="A31" s="70">
        <v>1021103</v>
      </c>
      <c r="B31" s="68" t="s">
        <v>620</v>
      </c>
      <c r="C31" s="74">
        <v>50</v>
      </c>
    </row>
    <row r="32" spans="1:3" s="57" customFormat="1" ht="21.75" customHeight="1">
      <c r="A32" s="70">
        <v>1101605</v>
      </c>
      <c r="B32" s="68" t="s">
        <v>621</v>
      </c>
      <c r="C32" s="74">
        <v>855</v>
      </c>
    </row>
    <row r="33" spans="1:3" s="57" customFormat="1" ht="21.75" customHeight="1">
      <c r="A33" s="70">
        <v>1021199</v>
      </c>
      <c r="B33" s="68" t="s">
        <v>622</v>
      </c>
      <c r="C33" s="74">
        <v>0</v>
      </c>
    </row>
    <row r="34" spans="1:5" s="60" customFormat="1" ht="21.75" customHeight="1">
      <c r="A34" s="70">
        <v>10212</v>
      </c>
      <c r="B34" s="71" t="s">
        <v>623</v>
      </c>
      <c r="C34" s="76">
        <v>61065</v>
      </c>
      <c r="D34" s="61"/>
      <c r="E34" s="61"/>
    </row>
    <row r="35" spans="1:5" s="60" customFormat="1" ht="21.75" customHeight="1">
      <c r="A35" s="70">
        <v>1021201</v>
      </c>
      <c r="B35" s="68" t="s">
        <v>624</v>
      </c>
      <c r="C35" s="76">
        <v>20898</v>
      </c>
      <c r="D35" s="61"/>
      <c r="E35" s="61"/>
    </row>
    <row r="36" spans="1:3" s="61" customFormat="1" ht="21.75" customHeight="1">
      <c r="A36" s="70">
        <v>1021202</v>
      </c>
      <c r="B36" s="68" t="s">
        <v>625</v>
      </c>
      <c r="C36" s="76">
        <v>40016</v>
      </c>
    </row>
    <row r="37" spans="1:3" s="61" customFormat="1" ht="21.75" customHeight="1">
      <c r="A37" s="70">
        <v>1021203</v>
      </c>
      <c r="B37" s="68" t="s">
        <v>626</v>
      </c>
      <c r="C37" s="76">
        <v>118</v>
      </c>
    </row>
    <row r="38" spans="1:3" s="61" customFormat="1" ht="21.75" customHeight="1">
      <c r="A38" s="70">
        <v>1021299</v>
      </c>
      <c r="B38" s="70" t="s">
        <v>627</v>
      </c>
      <c r="C38" s="77">
        <v>33</v>
      </c>
    </row>
  </sheetData>
  <sheetProtection/>
  <mergeCells count="1">
    <mergeCell ref="A2:C2"/>
  </mergeCells>
  <printOptions horizontalCentered="1"/>
  <pageMargins left="0.7083333333333334" right="0.7083333333333334" top="0.9840277777777777" bottom="1.1805555555555556" header="0.3145833333333333" footer="0.66875"/>
  <pageSetup firstPageNumber="76" useFirstPageNumber="1" horizontalDpi="600" verticalDpi="600" orientation="portrait" paperSize="9" scale="95"/>
  <headerFooter>
    <oddFooter>&amp;C— &amp;P 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04998999834060669"/>
  </sheetPr>
  <dimension ref="A1:E26"/>
  <sheetViews>
    <sheetView workbookViewId="0" topLeftCell="A13">
      <selection activeCell="D7" sqref="D7"/>
    </sheetView>
  </sheetViews>
  <sheetFormatPr defaultColWidth="29.625" defaultRowHeight="15" customHeight="1"/>
  <cols>
    <col min="1" max="1" width="10.25390625" style="32" customWidth="1"/>
    <col min="2" max="2" width="45.875" style="32" customWidth="1"/>
    <col min="3" max="3" width="18.75390625" style="33" customWidth="1"/>
    <col min="4" max="16384" width="29.625" style="32" customWidth="1"/>
  </cols>
  <sheetData>
    <row r="1" spans="1:3" s="27" customFormat="1" ht="33" customHeight="1">
      <c r="A1" s="34" t="s">
        <v>628</v>
      </c>
      <c r="B1" s="35"/>
      <c r="C1" s="36"/>
    </row>
    <row r="2" spans="1:3" s="28" customFormat="1" ht="45" customHeight="1">
      <c r="A2" s="37" t="s">
        <v>629</v>
      </c>
      <c r="B2" s="37"/>
      <c r="C2" s="37"/>
    </row>
    <row r="3" spans="1:4" s="29" customFormat="1" ht="24.75" customHeight="1">
      <c r="A3" s="32"/>
      <c r="B3" s="38"/>
      <c r="C3" s="39" t="s">
        <v>630</v>
      </c>
      <c r="D3" s="32"/>
    </row>
    <row r="4" spans="1:4" s="30" customFormat="1" ht="24" customHeight="1">
      <c r="A4" s="40" t="s">
        <v>631</v>
      </c>
      <c r="B4" s="40" t="s">
        <v>632</v>
      </c>
      <c r="C4" s="40" t="s">
        <v>5</v>
      </c>
      <c r="D4" s="32"/>
    </row>
    <row r="5" spans="1:5" s="31" customFormat="1" ht="24" customHeight="1">
      <c r="A5" s="41"/>
      <c r="B5" s="42" t="s">
        <v>633</v>
      </c>
      <c r="C5" s="43">
        <f>C6+C9+C12+C15+C18+C21+C24</f>
        <v>198491</v>
      </c>
      <c r="E5" s="44"/>
    </row>
    <row r="6" spans="1:4" s="32" customFormat="1" ht="24" customHeight="1">
      <c r="A6" s="45">
        <v>20901</v>
      </c>
      <c r="B6" s="46" t="s">
        <v>634</v>
      </c>
      <c r="C6" s="47">
        <v>59166</v>
      </c>
      <c r="D6" s="48"/>
    </row>
    <row r="7" spans="1:3" s="32" customFormat="1" ht="24" customHeight="1">
      <c r="A7" s="45">
        <v>2090101</v>
      </c>
      <c r="B7" s="49" t="s">
        <v>635</v>
      </c>
      <c r="C7" s="47">
        <v>58874</v>
      </c>
    </row>
    <row r="8" spans="1:3" s="32" customFormat="1" ht="24" customHeight="1">
      <c r="A8" s="45">
        <v>2090199</v>
      </c>
      <c r="B8" s="49" t="s">
        <v>636</v>
      </c>
      <c r="C8" s="47">
        <v>292</v>
      </c>
    </row>
    <row r="9" spans="1:3" s="32" customFormat="1" ht="24" customHeight="1">
      <c r="A9" s="45">
        <v>20902</v>
      </c>
      <c r="B9" s="46" t="s">
        <v>637</v>
      </c>
      <c r="C9" s="47">
        <v>315</v>
      </c>
    </row>
    <row r="10" spans="1:3" s="32" customFormat="1" ht="24" customHeight="1">
      <c r="A10" s="45">
        <v>2090201</v>
      </c>
      <c r="B10" s="49" t="s">
        <v>638</v>
      </c>
      <c r="C10" s="47">
        <v>48</v>
      </c>
    </row>
    <row r="11" spans="1:3" s="32" customFormat="1" ht="24" customHeight="1">
      <c r="A11" s="45">
        <v>2090299</v>
      </c>
      <c r="B11" s="49" t="s">
        <v>639</v>
      </c>
      <c r="C11" s="47">
        <v>267</v>
      </c>
    </row>
    <row r="12" spans="1:5" s="32" customFormat="1" ht="24" customHeight="1">
      <c r="A12" s="45">
        <v>20903</v>
      </c>
      <c r="B12" s="46" t="s">
        <v>640</v>
      </c>
      <c r="C12" s="50">
        <v>7475</v>
      </c>
      <c r="D12" s="48"/>
      <c r="E12" s="51"/>
    </row>
    <row r="13" spans="1:3" s="32" customFormat="1" ht="24" customHeight="1">
      <c r="A13" s="45">
        <v>2090301</v>
      </c>
      <c r="B13" s="49" t="s">
        <v>641</v>
      </c>
      <c r="C13" s="50">
        <v>7443</v>
      </c>
    </row>
    <row r="14" spans="1:3" s="32" customFormat="1" ht="24" customHeight="1">
      <c r="A14" s="45">
        <v>2090399</v>
      </c>
      <c r="B14" s="49" t="s">
        <v>642</v>
      </c>
      <c r="C14" s="50">
        <v>32</v>
      </c>
    </row>
    <row r="15" spans="1:3" s="32" customFormat="1" ht="24" customHeight="1">
      <c r="A15" s="45">
        <v>20904</v>
      </c>
      <c r="B15" s="46" t="s">
        <v>643</v>
      </c>
      <c r="C15" s="47">
        <v>354</v>
      </c>
    </row>
    <row r="16" spans="1:3" s="32" customFormat="1" ht="24" customHeight="1">
      <c r="A16" s="45">
        <v>2090401</v>
      </c>
      <c r="B16" s="49" t="s">
        <v>644</v>
      </c>
      <c r="C16" s="47">
        <v>340</v>
      </c>
    </row>
    <row r="17" spans="1:3" s="32" customFormat="1" ht="24" customHeight="1">
      <c r="A17" s="45">
        <v>2090499</v>
      </c>
      <c r="B17" s="49" t="s">
        <v>645</v>
      </c>
      <c r="C17" s="47">
        <v>14</v>
      </c>
    </row>
    <row r="18" spans="1:4" s="32" customFormat="1" ht="24" customHeight="1">
      <c r="A18" s="45">
        <v>20910</v>
      </c>
      <c r="B18" s="46" t="s">
        <v>646</v>
      </c>
      <c r="C18" s="47">
        <v>28166</v>
      </c>
      <c r="D18" s="51"/>
    </row>
    <row r="19" spans="1:3" s="32" customFormat="1" ht="24" customHeight="1">
      <c r="A19" s="45">
        <v>2091001</v>
      </c>
      <c r="B19" s="49" t="s">
        <v>635</v>
      </c>
      <c r="C19" s="47">
        <v>27108</v>
      </c>
    </row>
    <row r="20" spans="1:3" s="32" customFormat="1" ht="24" customHeight="1">
      <c r="A20" s="45">
        <v>2091099</v>
      </c>
      <c r="B20" s="49" t="s">
        <v>636</v>
      </c>
      <c r="C20" s="47">
        <v>1058</v>
      </c>
    </row>
    <row r="21" spans="1:3" s="32" customFormat="1" ht="24" customHeight="1">
      <c r="A21" s="45">
        <v>20911</v>
      </c>
      <c r="B21" s="46" t="s">
        <v>647</v>
      </c>
      <c r="C21" s="52">
        <v>38587</v>
      </c>
    </row>
    <row r="22" spans="1:3" s="32" customFormat="1" ht="24" customHeight="1">
      <c r="A22" s="45">
        <v>2091101</v>
      </c>
      <c r="B22" s="49" t="s">
        <v>635</v>
      </c>
      <c r="C22" s="52">
        <v>37479</v>
      </c>
    </row>
    <row r="23" spans="1:3" s="32" customFormat="1" ht="24" customHeight="1">
      <c r="A23" s="45">
        <v>2091199</v>
      </c>
      <c r="B23" s="49" t="s">
        <v>636</v>
      </c>
      <c r="C23" s="52">
        <v>1108</v>
      </c>
    </row>
    <row r="24" spans="1:3" s="32" customFormat="1" ht="24" customHeight="1">
      <c r="A24" s="45">
        <v>20912</v>
      </c>
      <c r="B24" s="46" t="s">
        <v>648</v>
      </c>
      <c r="C24" s="50">
        <v>64428</v>
      </c>
    </row>
    <row r="25" spans="1:3" s="32" customFormat="1" ht="24" customHeight="1">
      <c r="A25" s="45">
        <v>2091201</v>
      </c>
      <c r="B25" s="49" t="s">
        <v>641</v>
      </c>
      <c r="C25" s="50">
        <v>64102</v>
      </c>
    </row>
    <row r="26" spans="1:3" s="32" customFormat="1" ht="24" customHeight="1">
      <c r="A26" s="45">
        <v>2091299</v>
      </c>
      <c r="B26" s="49" t="s">
        <v>636</v>
      </c>
      <c r="C26" s="50">
        <v>326</v>
      </c>
    </row>
  </sheetData>
  <sheetProtection/>
  <mergeCells count="1">
    <mergeCell ref="A2:C2"/>
  </mergeCells>
  <printOptions horizontalCentered="1"/>
  <pageMargins left="0.7083333333333334" right="0.7083333333333334" top="0.9840277777777777" bottom="0.9840277777777777" header="0.3145833333333333" footer="0.66875"/>
  <pageSetup firstPageNumber="78" useFirstPageNumber="1" horizontalDpi="600" verticalDpi="600" orientation="portrait" paperSize="9"/>
  <headerFooter>
    <oddFooter>&amp;C— &amp;P —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C5" sqref="C5:C12"/>
    </sheetView>
  </sheetViews>
  <sheetFormatPr defaultColWidth="8.75390625" defaultRowHeight="14.25"/>
  <cols>
    <col min="1" max="1" width="17.50390625" style="5" customWidth="1"/>
    <col min="2" max="2" width="38.875" style="5" customWidth="1"/>
    <col min="3" max="3" width="18.75390625" style="5" customWidth="1"/>
    <col min="4" max="32" width="9.00390625" style="5" bestFit="1" customWidth="1"/>
    <col min="33" max="16384" width="8.75390625" style="5" customWidth="1"/>
  </cols>
  <sheetData>
    <row r="1" s="1" customFormat="1" ht="31.5" customHeight="1">
      <c r="A1" s="6" t="s">
        <v>649</v>
      </c>
    </row>
    <row r="2" spans="1:3" s="2" customFormat="1" ht="54.75" customHeight="1">
      <c r="A2" s="7" t="s">
        <v>650</v>
      </c>
      <c r="B2" s="8"/>
      <c r="C2" s="8"/>
    </row>
    <row r="3" s="3" customFormat="1" ht="29.25" customHeight="1">
      <c r="C3" s="9" t="s">
        <v>2</v>
      </c>
    </row>
    <row r="4" spans="1:3" s="4" customFormat="1" ht="24.75" customHeight="1">
      <c r="A4" s="10" t="s">
        <v>3</v>
      </c>
      <c r="B4" s="10" t="s">
        <v>4</v>
      </c>
      <c r="C4" s="10" t="s">
        <v>5</v>
      </c>
    </row>
    <row r="5" spans="1:3" s="3" customFormat="1" ht="24.75" customHeight="1">
      <c r="A5" s="19">
        <v>10306</v>
      </c>
      <c r="B5" s="20" t="s">
        <v>651</v>
      </c>
      <c r="C5" s="13">
        <v>13668</v>
      </c>
    </row>
    <row r="6" spans="1:3" s="3" customFormat="1" ht="24.75" customHeight="1">
      <c r="A6" s="21">
        <v>1030601</v>
      </c>
      <c r="B6" s="16" t="s">
        <v>652</v>
      </c>
      <c r="C6" s="13">
        <f>SUM(C7)</f>
        <v>13668</v>
      </c>
    </row>
    <row r="7" spans="1:3" s="3" customFormat="1" ht="24.75" customHeight="1">
      <c r="A7" s="19" t="s">
        <v>653</v>
      </c>
      <c r="B7" s="19" t="s">
        <v>654</v>
      </c>
      <c r="C7" s="13">
        <v>13668</v>
      </c>
    </row>
    <row r="8" spans="1:3" s="3" customFormat="1" ht="24.75" customHeight="1">
      <c r="A8" s="22"/>
      <c r="B8" s="23" t="s">
        <v>655</v>
      </c>
      <c r="C8" s="13">
        <v>13668</v>
      </c>
    </row>
    <row r="9" spans="1:3" s="3" customFormat="1" ht="24.75" customHeight="1">
      <c r="A9" s="17"/>
      <c r="B9" s="20" t="s">
        <v>491</v>
      </c>
      <c r="C9" s="13">
        <f>C10+C11</f>
        <v>1710</v>
      </c>
    </row>
    <row r="10" spans="1:3" s="3" customFormat="1" ht="24.75" customHeight="1">
      <c r="A10" s="21">
        <v>11005</v>
      </c>
      <c r="B10" s="24" t="s">
        <v>656</v>
      </c>
      <c r="C10" s="13"/>
    </row>
    <row r="11" spans="1:3" s="3" customFormat="1" ht="24.75" customHeight="1">
      <c r="A11" s="21"/>
      <c r="B11" s="25" t="s">
        <v>657</v>
      </c>
      <c r="C11" s="13">
        <v>1710</v>
      </c>
    </row>
    <row r="12" spans="1:3" s="3" customFormat="1" ht="24.75" customHeight="1">
      <c r="A12" s="17"/>
      <c r="B12" s="26" t="s">
        <v>658</v>
      </c>
      <c r="C12" s="13">
        <f>SUM(C5,C9)</f>
        <v>15378</v>
      </c>
    </row>
    <row r="13" s="3" customFormat="1" ht="29.25" customHeight="1"/>
    <row r="14" s="3" customFormat="1" ht="29.25" customHeight="1"/>
  </sheetData>
  <sheetProtection/>
  <mergeCells count="1">
    <mergeCell ref="A2:C2"/>
  </mergeCells>
  <printOptions horizontalCentered="1"/>
  <pageMargins left="0.5118055555555555" right="0.5118055555555555" top="0.9840277777777777" bottom="0.9840277777777777" header="0.3145833333333333" footer="0.66875"/>
  <pageSetup firstPageNumber="79" useFirstPageNumber="1" horizontalDpi="600" verticalDpi="600" orientation="portrait" paperSize="9"/>
  <headerFooter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2022-12-06T14:09:06Z</cp:lastPrinted>
  <dcterms:created xsi:type="dcterms:W3CDTF">2019-12-17T11:24:25Z</dcterms:created>
  <dcterms:modified xsi:type="dcterms:W3CDTF">2023-01-05T03:42:03Z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B1EFC55E46A84BB289A1898A29CAE93D</vt:lpwstr>
  </property>
</Properties>
</file>