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6"/>
  </bookViews>
  <sheets>
    <sheet name="大表" sheetId="4" state="hidden" r:id="rId1"/>
    <sheet name="大统筹（分级）" sheetId="11" state="hidden" r:id="rId2"/>
    <sheet name="大统筹（四大类）" sheetId="10" state="hidden" r:id="rId3"/>
    <sheet name="大统筹新增" sheetId="12" state="hidden" r:id="rId4"/>
    <sheet name="小统筹（包含三笔）" sheetId="8" state="hidden" r:id="rId5"/>
    <sheet name="专项扶贫" sheetId="1" state="hidden" r:id="rId6"/>
    <sheet name="专项扶贫（包含精准使用）" sheetId="9" r:id="rId7"/>
  </sheets>
  <definedNames>
    <definedName name="_xlnm._FilterDatabase" localSheetId="5" hidden="1">专项扶贫!$K$8:$K$60</definedName>
    <definedName name="_xlnm.Print_Titles" localSheetId="5">专项扶贫!$4:$6</definedName>
    <definedName name="_xlnm.Print_Titles" localSheetId="4">'小统筹（包含三笔）'!$1:$4</definedName>
    <definedName name="_xlnm.Print_Titles" localSheetId="1">'大统筹（分级）'!$1:$4</definedName>
    <definedName name="_xlnm.Print_Titles" localSheetId="6">'专项扶贫（包含精准使用）'!$3:$5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<sst xmlns="http://schemas.openxmlformats.org/spreadsheetml/2006/main" count="1607" uniqueCount="470">
  <si>
    <t>2020年精准扶贫资金明细表（总）</t>
  </si>
  <si>
    <t>序号</t>
  </si>
  <si>
    <t>资金名称</t>
  </si>
  <si>
    <t>项目名称</t>
  </si>
  <si>
    <t>所属部门</t>
  </si>
  <si>
    <t>2020年方案数</t>
  </si>
  <si>
    <t>2020年调整方案数</t>
  </si>
  <si>
    <t>2020年精准扶贫实际统筹</t>
  </si>
  <si>
    <t>年初计划（项目名称）</t>
  </si>
  <si>
    <t>分配原则</t>
  </si>
  <si>
    <t>计划数金额</t>
  </si>
  <si>
    <t>实际已拨</t>
  </si>
  <si>
    <t>已拨（备注）+拨付时间</t>
  </si>
  <si>
    <t>合计</t>
  </si>
  <si>
    <t>中央</t>
  </si>
  <si>
    <t>未脱贫贫困人口产业奖补</t>
  </si>
  <si>
    <t>全县未脱贫贫困人口21365人，按2018年标准人平600元测算。</t>
  </si>
  <si>
    <t>省</t>
  </si>
  <si>
    <t>大病商业补充保险</t>
  </si>
  <si>
    <t>建档立卡贫困人口73201人，按2018年标准人平200元测算。</t>
  </si>
  <si>
    <t>市</t>
  </si>
  <si>
    <t>城乡居民医保补贴</t>
  </si>
  <si>
    <t>建档立卡贫困人口73200-7910=65290人，人平110元，按2018年标准补贴50%测算。（预计五保、低保及特殊困难群体人数为7910人，这部分群众由民政统一购买全额医保。）</t>
  </si>
  <si>
    <t>县级预算</t>
  </si>
  <si>
    <t>未脱贫人口基本养老保险政府代缴</t>
  </si>
  <si>
    <t>16-59岁未脱贫人口11387人，按2018年标准人平100元测算。</t>
  </si>
  <si>
    <t>盘活存量</t>
  </si>
  <si>
    <t>职业教育培训及雨露计划</t>
  </si>
  <si>
    <t>职业教育培训及雨露计划300万元。</t>
  </si>
  <si>
    <t>合  计</t>
  </si>
  <si>
    <t>学生资助地方配套费用</t>
  </si>
  <si>
    <t>学生资助地方配套费用200万元。</t>
  </si>
  <si>
    <t>贫困户危房改造地方财政配套资金</t>
  </si>
  <si>
    <t>2019年计划改造危房1219户，按2018年标准测算，其中C级危房468户，每户补300元，计划安排14.04万元；D级危房751户，每户补500元。</t>
  </si>
  <si>
    <t>小额扶贫贷款贴息</t>
  </si>
  <si>
    <t>贷款总额1.66亿元，按4.315%利率测算。</t>
  </si>
  <si>
    <t>易地扶贫搬迁贴息</t>
  </si>
  <si>
    <t>2019年度需支付贴息资金1496万元，减去2018年结余，实际需支付利息1383万元。</t>
  </si>
  <si>
    <t>水稻保险</t>
  </si>
  <si>
    <t>为全县贫困户种植的8万亩水稻面积购买水稻保险。</t>
  </si>
  <si>
    <t>31个已出列贫困村奖补</t>
  </si>
  <si>
    <t>每村按10万元测算。</t>
  </si>
  <si>
    <t>21个2019年出列村“九有”项目建设</t>
  </si>
  <si>
    <r>
      <rPr>
        <sz val="10"/>
        <rFont val="宋体"/>
        <charset val="134"/>
      </rPr>
      <t>每村按50万元测算</t>
    </r>
    <r>
      <rPr>
        <sz val="10"/>
        <rFont val="仿宋"/>
        <charset val="134"/>
      </rPr>
      <t>。</t>
    </r>
  </si>
  <si>
    <t>8个深度贫困村倾斜投入</t>
  </si>
  <si>
    <t>按每村增加20万元测算。</t>
  </si>
  <si>
    <t>国有贫困林场定向扶贫资金</t>
  </si>
  <si>
    <t>用于国有七尖峰林场扶贫项目（省定向拨款项目）。</t>
  </si>
  <si>
    <t>2018年扶贫成效考核奖补</t>
  </si>
  <si>
    <t xml:space="preserve">（1）扶贫成效奖141万元。
①脱贫攻坚成绩突出镇5名，每镇奖补5万元，计25万元。
②脱贫攻坚成绩突出村20名，每村奖补5万元，计100万元。
③脱贫攻坚成绩突出县直单位16名，每单位奖补1万元，计划安排16万元。
（2）产业扶贫奖50万元。
①产业扶贫突出镇3个，每镇奖补3万元，计9万元。
②产业扶贫突出单位3个，每单位奖补1万元，计3万元。
③产业扶贫突出村19个，每镇1个，每村奖补2万元，计38万元。
</t>
  </si>
  <si>
    <t>贫困村（含非贫困村）提升工程</t>
  </si>
  <si>
    <t>按省、市相关文件要求，贫困村提升工程主要解决：①村级主导产业培育工程；②产业扶贫示范及项目建设；③稳定脱贫，巩固脱贫成效项目建设；④基础设施建设短板问题，解决贫困村与非贫困村群众生产生活环境上存在的突出问题。</t>
  </si>
  <si>
    <t>贫困户稳定脱贫巩固提升工程</t>
  </si>
  <si>
    <t>全县2014-2018年已脱贫产业奖补巩固脱贫项目，已脱贫人口51836人，计划545万元。</t>
  </si>
  <si>
    <t>驻村第一书记工作经费</t>
  </si>
  <si>
    <t>启动“扶贫保”工程</t>
  </si>
  <si>
    <t>市文件要求按农村农业人口20%，保费下浮20%进行投保，缴费标准人平100元。市要求：70万人*20%=14万人*80元/人=1120万元。（注：建议按已脱贫人口51836人，人平80元，合计415万元。）</t>
  </si>
  <si>
    <t>统筹</t>
  </si>
  <si>
    <t>合   计</t>
  </si>
  <si>
    <t>农业股</t>
  </si>
  <si>
    <t>经建股</t>
  </si>
  <si>
    <t>教科文股</t>
  </si>
  <si>
    <t>社保股</t>
  </si>
  <si>
    <t>产业发展股</t>
  </si>
  <si>
    <t>农发</t>
  </si>
  <si>
    <t>农村局</t>
  </si>
  <si>
    <t>金融股</t>
  </si>
  <si>
    <t>行政政法</t>
  </si>
  <si>
    <r>
      <rPr>
        <sz val="18"/>
        <rFont val="Times New Roman"/>
        <charset val="134"/>
      </rPr>
      <t xml:space="preserve">  </t>
    </r>
    <r>
      <rPr>
        <sz val="18"/>
        <rFont val="宋体"/>
        <charset val="134"/>
      </rPr>
      <t>随县</t>
    </r>
    <r>
      <rPr>
        <sz val="18"/>
        <rFont val="方正小标宋简体"/>
        <charset val="134"/>
      </rPr>
      <t>统筹整合财政资金台账</t>
    </r>
  </si>
  <si>
    <t xml:space="preserve">  编制单位： 随县财政局             </t>
  </si>
  <si>
    <t xml:space="preserve"> 单位：万元</t>
  </si>
  <si>
    <t>资金来源渠道</t>
  </si>
  <si>
    <t>纳入整合范围的资金规模（到位资金）</t>
  </si>
  <si>
    <t>资金文件（上级）</t>
  </si>
  <si>
    <t>计划整合资金规模（依照方案填列）</t>
  </si>
  <si>
    <t>已统筹整合资金规模</t>
  </si>
  <si>
    <t>整合进度（已统筹整合规模/计划统筹整合规模%）</t>
  </si>
  <si>
    <t>资金文件（本级）</t>
  </si>
  <si>
    <t>资金使用投向（依照方案填列）</t>
  </si>
  <si>
    <t>已完成资金支出规模</t>
  </si>
  <si>
    <t>支出进度（已完成支出规模/计划统筹整合规模）</t>
  </si>
  <si>
    <t>资金类别</t>
  </si>
  <si>
    <t>资金支出方向</t>
  </si>
  <si>
    <t>项  目</t>
  </si>
  <si>
    <t>金 额</t>
  </si>
  <si>
    <t>建设责任单位</t>
  </si>
  <si>
    <t>中央财政资金合计</t>
  </si>
  <si>
    <t>财政专项扶贫资金</t>
  </si>
  <si>
    <t>财政扶贫发展</t>
  </si>
  <si>
    <t>鄂财农发【2018】78号、鄂财农发【2019】29号</t>
  </si>
  <si>
    <t>随县财函[2019]36号、随县财函[2019]53号</t>
  </si>
  <si>
    <t>扶贫办</t>
  </si>
  <si>
    <t xml:space="preserve">小额扶贫贷款贴息   </t>
  </si>
  <si>
    <t>随县财函[2019]53号</t>
  </si>
  <si>
    <t>雨露计划</t>
  </si>
  <si>
    <t>随县财函[2019]14号</t>
  </si>
  <si>
    <t>产业扶贫到村到户</t>
  </si>
  <si>
    <t>“九有”补短板</t>
  </si>
  <si>
    <t>随县财函[2019]36号</t>
  </si>
  <si>
    <t>建档立卡贫困生地方配套及兜底资金</t>
  </si>
  <si>
    <t>建档立卡贫困人口饮水问题</t>
  </si>
  <si>
    <t>随县财函[2019]41号、随县财函[2019]56号</t>
  </si>
  <si>
    <t>随县财函[2019]55号</t>
  </si>
  <si>
    <t>支付20户以上通组公路资金</t>
  </si>
  <si>
    <t>安全饮水工程奖补资金</t>
  </si>
  <si>
    <t>随县财函[2019]69号</t>
  </si>
  <si>
    <t>2020年贫困对象脱贫巩固提升工程项目资金（贫困户产业扶贫奖补）</t>
  </si>
  <si>
    <t>以工代赈</t>
  </si>
  <si>
    <r>
      <rPr>
        <sz val="10"/>
        <rFont val="宋体"/>
        <charset val="134"/>
      </rPr>
      <t>鄂财农发【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号</t>
    </r>
  </si>
  <si>
    <t>随县财函[2019]57号</t>
  </si>
  <si>
    <t>殷店镇容河村修路资金</t>
  </si>
  <si>
    <t>国有贫困林场</t>
  </si>
  <si>
    <r>
      <rPr>
        <sz val="10"/>
        <rFont val="宋体"/>
        <charset val="134"/>
      </rPr>
      <t>鄂财农发【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号</t>
    </r>
  </si>
  <si>
    <t>七尖峰林场</t>
  </si>
  <si>
    <t>水利发展资金</t>
  </si>
  <si>
    <t>中央水利发展资金</t>
  </si>
  <si>
    <t>鄂财农发[2018]81号</t>
  </si>
  <si>
    <t>水利和湖泊局</t>
  </si>
  <si>
    <t>农业产业园资金</t>
  </si>
  <si>
    <r>
      <rPr>
        <sz val="10"/>
        <rFont val="宋体"/>
        <charset val="134"/>
      </rPr>
      <t>鄂财农发[2019</t>
    </r>
    <r>
      <rPr>
        <sz val="10"/>
        <rFont val="宋体"/>
        <charset val="134"/>
      </rPr>
      <t>]</t>
    </r>
    <r>
      <rPr>
        <sz val="10"/>
        <rFont val="宋体"/>
        <charset val="134"/>
      </rPr>
      <t>92号、45</t>
    </r>
    <r>
      <rPr>
        <sz val="10"/>
        <rFont val="宋体"/>
        <charset val="134"/>
      </rPr>
      <t>号</t>
    </r>
  </si>
  <si>
    <t>农业农村局</t>
  </si>
  <si>
    <t>农村危房改造补助资金</t>
  </si>
  <si>
    <t>农村危房改造</t>
  </si>
  <si>
    <t>鄂财建发[2019]111号、鄂财建发[2018]201号</t>
  </si>
  <si>
    <t>住建局</t>
  </si>
  <si>
    <t>困难群众救助补助资金</t>
  </si>
  <si>
    <t>鄂财社发【2018】66号</t>
  </si>
  <si>
    <t>2019年困难群众救助补助资金</t>
  </si>
  <si>
    <t>民政局</t>
  </si>
  <si>
    <t>城乡居民基本医疗保险财政补助资金</t>
  </si>
  <si>
    <t>鄂财社发【2018】75号</t>
  </si>
  <si>
    <t>2019年城乡居民基本医疗保险财政补助资金</t>
  </si>
  <si>
    <t>医保局</t>
  </si>
  <si>
    <t>普通高中国家助学金</t>
  </si>
  <si>
    <t>国家助学金</t>
  </si>
  <si>
    <t>鄂财教发[2018]157号、鄂财教发[2019]65号</t>
  </si>
  <si>
    <t>教育局</t>
  </si>
  <si>
    <t>中等职业学校国家助学金</t>
  </si>
  <si>
    <t>鄂财教发[2018]147号、鄂财教发[2019]62号</t>
  </si>
  <si>
    <t>幼儿资助补助资金</t>
  </si>
  <si>
    <t>鄂财教发[2018]151号、鄂财教发[2019]67号</t>
  </si>
  <si>
    <t>普通高中免学费补助</t>
  </si>
  <si>
    <t>一事一议财政奖补项目</t>
  </si>
  <si>
    <t>鄂财农村发发【2019】6号</t>
  </si>
  <si>
    <t>2019一事一议财政奖补项目</t>
  </si>
  <si>
    <t>“三农”保险保费补贴</t>
  </si>
  <si>
    <t>鄂财金发【2019】2号</t>
  </si>
  <si>
    <t>省级财政资金合计</t>
  </si>
  <si>
    <t>专项扶贫资金</t>
  </si>
  <si>
    <t>鄂财农发【2018】78号、鄂财农发【2019】29号、鄂财农发[2019]54号</t>
  </si>
  <si>
    <t>春季雨露计划</t>
  </si>
  <si>
    <t>随县财函[2019]54号</t>
  </si>
  <si>
    <t>产业扶贫资金</t>
  </si>
  <si>
    <r>
      <rPr>
        <sz val="10"/>
        <rFont val="宋体"/>
        <charset val="134"/>
      </rPr>
      <t>鄂财农发【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</t>
    </r>
  </si>
  <si>
    <t>随县财函[2019]40号</t>
  </si>
  <si>
    <t>省驻村工作队</t>
  </si>
  <si>
    <t>财社发[2017]92号</t>
  </si>
  <si>
    <t>2020年贫困对象脱贫巩固提升工程</t>
  </si>
  <si>
    <t>农村低保、五保</t>
  </si>
  <si>
    <t>鄂财农村发[2019]6号</t>
  </si>
  <si>
    <t>农业综合改革贫困县、贫困村资金</t>
  </si>
  <si>
    <t>鄂财农村发[2019]12号</t>
  </si>
  <si>
    <t>鄂财农发【2019】85号</t>
  </si>
  <si>
    <t>光伏扶贫</t>
  </si>
  <si>
    <t>鄂财农发【2019】87号</t>
  </si>
  <si>
    <t>光纤进村扶贫</t>
  </si>
  <si>
    <t>鄂财农发【2019】89号</t>
  </si>
  <si>
    <t>扶贫发展</t>
  </si>
  <si>
    <t>省贫困村补助</t>
  </si>
  <si>
    <t>贫困村补助</t>
  </si>
  <si>
    <t>鄂财农发【2014】79号</t>
  </si>
  <si>
    <t>贫困移民生活补助</t>
  </si>
  <si>
    <t>移民扶持</t>
  </si>
  <si>
    <t>鄂财企发[2018]75号、77号</t>
  </si>
  <si>
    <t>省级农村危房改造</t>
  </si>
  <si>
    <t>危房改造</t>
  </si>
  <si>
    <t>鄂财建发[2019]125号</t>
  </si>
  <si>
    <t>车辆购置税</t>
  </si>
  <si>
    <t>农村公路建设</t>
  </si>
  <si>
    <t>鄂财建发[2019]46号</t>
  </si>
  <si>
    <t>县交通局</t>
  </si>
  <si>
    <t>普通公路养护</t>
  </si>
  <si>
    <t>鄂财建发[2019]6号</t>
  </si>
  <si>
    <t>交通运输局</t>
  </si>
  <si>
    <t>农村公路建设项目</t>
  </si>
  <si>
    <t>鄂财建发[2019]118号</t>
  </si>
  <si>
    <t>鄂财建发[2019]120号</t>
  </si>
  <si>
    <t>保障性安居工程</t>
  </si>
  <si>
    <t>发改局</t>
  </si>
  <si>
    <t>城乡义务教育寄宿生生活补助</t>
  </si>
  <si>
    <t>义务教育</t>
  </si>
  <si>
    <t xml:space="preserve">鄂财教发[2018]153号、鄂财教发[2019]63号
</t>
  </si>
  <si>
    <t>学生资助中心</t>
  </si>
  <si>
    <t>中等职业学校免学费</t>
  </si>
  <si>
    <t>免学费补助</t>
  </si>
  <si>
    <t>允升职业技术学校</t>
  </si>
  <si>
    <t>“三农”保险保费</t>
  </si>
  <si>
    <t>人保财险随县支公司</t>
  </si>
  <si>
    <t>林业改革资金</t>
  </si>
  <si>
    <r>
      <rPr>
        <sz val="10"/>
        <rFont val="宋体"/>
        <charset val="134"/>
      </rPr>
      <t>鄂财建发</t>
    </r>
    <r>
      <rPr>
        <sz val="10"/>
        <rFont val="MS Sans Serif"/>
        <charset val="134"/>
      </rPr>
      <t>[2019]25</t>
    </r>
    <r>
      <rPr>
        <sz val="10"/>
        <rFont val="宋体"/>
        <charset val="134"/>
      </rPr>
      <t>号、鄂财环发</t>
    </r>
    <r>
      <rPr>
        <sz val="10"/>
        <rFont val="MS Sans Serif"/>
        <charset val="134"/>
      </rPr>
      <t>[2019]8</t>
    </r>
    <r>
      <rPr>
        <sz val="10"/>
        <rFont val="宋体"/>
        <charset val="134"/>
      </rPr>
      <t>号</t>
    </r>
  </si>
  <si>
    <t>天然林停伐补助</t>
  </si>
  <si>
    <t>林业局</t>
  </si>
  <si>
    <t>鄂财建发[2019]25号、鄂财环发[2019]8号</t>
  </si>
  <si>
    <t>公益生态林补助</t>
  </si>
  <si>
    <t>省级民族专项资金</t>
  </si>
  <si>
    <r>
      <rPr>
        <sz val="10"/>
        <color theme="1"/>
        <rFont val="宋体"/>
        <charset val="134"/>
        <scheme val="minor"/>
      </rPr>
      <t>鄂财行发[</t>
    </r>
    <r>
      <rPr>
        <sz val="10"/>
        <color theme="1"/>
        <rFont val="宋体"/>
        <charset val="134"/>
        <scheme val="minor"/>
      </rPr>
      <t>2019]21号</t>
    </r>
  </si>
  <si>
    <t>民宗局</t>
  </si>
  <si>
    <t>农村综合改革转移支付资金</t>
  </si>
  <si>
    <t>农村综合改革</t>
  </si>
  <si>
    <t>鄂财预发【2019】6号、60号</t>
  </si>
  <si>
    <t>县财政局</t>
  </si>
  <si>
    <t>市级财政资金合计</t>
  </si>
  <si>
    <t>市级专项扶贫资金</t>
  </si>
  <si>
    <t>片区与插花地区扶贫资金.驻村工作队帮扶资金</t>
  </si>
  <si>
    <t>随财函[2019]99号</t>
  </si>
  <si>
    <t>随县财函[2019]42号</t>
  </si>
  <si>
    <t>16个市驻点村产业扶贫资金</t>
  </si>
  <si>
    <t>8个深度贫困村</t>
  </si>
  <si>
    <t>特色产业扶贫资金</t>
  </si>
  <si>
    <t>拨付20户以上通组公路资金</t>
  </si>
  <si>
    <t>市级扶贫专项资金</t>
  </si>
  <si>
    <t>深度贫困村和非贫困村</t>
  </si>
  <si>
    <t>随财函[2019]173号</t>
  </si>
  <si>
    <t>贫困对象脱贫巩固提升工程</t>
  </si>
  <si>
    <t>县级财政资金合计</t>
  </si>
  <si>
    <t>县本级财政投入</t>
  </si>
  <si>
    <t>精准扶贫</t>
  </si>
  <si>
    <t>随县财函[2019]21号</t>
  </si>
  <si>
    <t>随县财函[2019]22号</t>
  </si>
  <si>
    <t>2018年扶贫成效考核奖补资金</t>
  </si>
  <si>
    <t>随县财函[2019]20号</t>
  </si>
  <si>
    <t>未脱贫人员政府代缴基本养老保险经费</t>
  </si>
  <si>
    <t>易地搬迁贷款贴息</t>
  </si>
  <si>
    <t>2019年春季建档立卡异地就读贫困生资助资金</t>
  </si>
  <si>
    <t>扶持村级集体经济发展</t>
  </si>
  <si>
    <t>秋季雨露计划</t>
  </si>
  <si>
    <t>降档立卡贫困生配套</t>
  </si>
  <si>
    <t>52575人一般贫困户基本医疗百分之五十政府补贴</t>
  </si>
  <si>
    <t>随县财函[2019]70号</t>
  </si>
  <si>
    <t>新增小型扶贫公益项目</t>
  </si>
  <si>
    <t>9-10月小额扶贫贷款贴息</t>
  </si>
  <si>
    <t>秋季雨露及异地就读生补漏</t>
  </si>
  <si>
    <t>11-12月小额扶贫贷款贴息</t>
  </si>
  <si>
    <t>存量资金</t>
  </si>
  <si>
    <t>未脱贫人口基本养老保险</t>
  </si>
  <si>
    <t>债券</t>
  </si>
  <si>
    <t>乡村环卫一体化项目</t>
  </si>
  <si>
    <t>县住建局</t>
  </si>
  <si>
    <t>医院综合大楼建设项目</t>
  </si>
  <si>
    <t>县卫生健康局</t>
  </si>
  <si>
    <t>教学综合大楼建设</t>
  </si>
  <si>
    <t>县教育局</t>
  </si>
  <si>
    <r>
      <rPr>
        <sz val="18"/>
        <rFont val="Times New Roman"/>
        <charset val="134"/>
      </rPr>
      <t xml:space="preserve">  </t>
    </r>
    <r>
      <rPr>
        <sz val="18"/>
        <rFont val="宋体"/>
        <charset val="134"/>
      </rPr>
      <t>随县</t>
    </r>
    <r>
      <rPr>
        <sz val="18"/>
        <rFont val="方正小标宋简体"/>
        <charset val="134"/>
      </rPr>
      <t>统筹财政资金</t>
    </r>
  </si>
  <si>
    <t>第一类：精准扶贫类</t>
  </si>
  <si>
    <t>20户以上通组公路资金</t>
  </si>
  <si>
    <t>农业综合改革资金</t>
  </si>
  <si>
    <t>省级重点贫困村补助</t>
  </si>
  <si>
    <t>415+8.63</t>
  </si>
  <si>
    <t>建档立卡贫困生配套</t>
  </si>
  <si>
    <t>第二类：乡村振兴类</t>
  </si>
  <si>
    <t>鄂财行发[2019]21号</t>
  </si>
  <si>
    <t>第三类：城乡建设类</t>
  </si>
  <si>
    <t>厕所革命等基础设施建设</t>
  </si>
  <si>
    <t>本级债券</t>
  </si>
  <si>
    <t>第四类：社会事业类</t>
  </si>
  <si>
    <t>从专项扶贫剔除，转化到精准中去</t>
  </si>
  <si>
    <r>
      <rPr>
        <sz val="18"/>
        <rFont val="Times New Roman"/>
        <charset val="134"/>
      </rPr>
      <t xml:space="preserve">  </t>
    </r>
    <r>
      <rPr>
        <sz val="18"/>
        <rFont val="宋体"/>
        <charset val="134"/>
      </rPr>
      <t>随县</t>
    </r>
    <r>
      <rPr>
        <sz val="18"/>
        <rFont val="方正小标宋简体"/>
        <charset val="134"/>
      </rPr>
      <t>统筹财政资金用于精准扶贫台账</t>
    </r>
  </si>
  <si>
    <t>鄂财农发【2019】82号、鄂财农发[2020]16号</t>
  </si>
  <si>
    <t>随县财函[2020]5号</t>
  </si>
  <si>
    <t>贫困户自主发展产业奖补资金</t>
  </si>
  <si>
    <t>2020年产业扶贫项目奖补资金</t>
  </si>
  <si>
    <t>扶贫办项目管理费</t>
  </si>
  <si>
    <t>易迁贴息补助</t>
  </si>
  <si>
    <t>鄂财农发【2019】82号</t>
  </si>
  <si>
    <t>易地扶贫搬迁贷款贴息</t>
  </si>
  <si>
    <t>城投公司</t>
  </si>
  <si>
    <t>县发改局</t>
  </si>
  <si>
    <t>鄂财农发[2020]16号</t>
  </si>
  <si>
    <t>鄂财农发[   ]   号</t>
  </si>
  <si>
    <t>车辆购置税收入补助地方用于一般公路建设项目</t>
  </si>
  <si>
    <t>农村公路窄路加宽、撤并村通畅、路网改善等</t>
  </si>
  <si>
    <t>省驻村农村工作队驻村帮扶</t>
  </si>
  <si>
    <t>连片特困地区经济社会发展专项资金</t>
  </si>
  <si>
    <t>2020年市级财政专项扶贫资金的通知</t>
  </si>
  <si>
    <t>1.市直单位结对帮带98个非贫困村440万元；2.市直工作队帮扶33个贫困村160万元；3.市领导包保44个镇（办、风景区）370万元；4.建档立卡贫困人口基数因数法分配334万元</t>
  </si>
  <si>
    <t>随财函[2020]20号</t>
  </si>
  <si>
    <t>随财函[2020]11号</t>
  </si>
  <si>
    <t>市直单位结对帮带44个非贫困村440万每村10万</t>
  </si>
  <si>
    <t>市直工作队帮扶16个贫困村160万元每村10万</t>
  </si>
  <si>
    <t>市领导包保44个镇（办、风景区）370万元</t>
  </si>
  <si>
    <t>按72090贫困人口因素分配</t>
  </si>
  <si>
    <t>2019年度财政扶贫专项资金台帐</t>
  </si>
  <si>
    <t>单位：万元</t>
  </si>
  <si>
    <t>2018年中央、省、市、县安排的扶贫专项资金</t>
  </si>
  <si>
    <t>已统筹到位资金（万元）</t>
  </si>
  <si>
    <t xml:space="preserve"> 已分配拨付资金（万元）</t>
  </si>
  <si>
    <t>结余资金</t>
  </si>
  <si>
    <t>资金分配拨付方向</t>
  </si>
  <si>
    <t>备注</t>
  </si>
  <si>
    <t>文号</t>
  </si>
  <si>
    <t>金额</t>
  </si>
  <si>
    <t>文件所列使用方向</t>
  </si>
  <si>
    <t>汇 总</t>
  </si>
  <si>
    <t>余额</t>
  </si>
  <si>
    <t>一</t>
  </si>
  <si>
    <t>中央财政资金小计</t>
  </si>
  <si>
    <t xml:space="preserve">省财政厅关于提前下达2019年财政专项扶贫资金的通知 </t>
  </si>
  <si>
    <t>鄂财农发【2018】78号</t>
  </si>
  <si>
    <t>扶贫发展资金2986万元（其中易迁贴息743万元），国有贫困林场扶贫资金40万元</t>
  </si>
  <si>
    <t>各乡镇产业扶贫到村到户</t>
  </si>
  <si>
    <t>2019.1.8收到资金文件，2月27日收到上级资金；2月28日、4月9日拨付，结余资金扶贫办尚未分配，已打电话催促。</t>
  </si>
  <si>
    <t>各乡镇“九有”补短板</t>
  </si>
  <si>
    <t>城投公司易地扶贫搬迁贴息</t>
  </si>
  <si>
    <t>七尖峰国有贫困林场</t>
  </si>
  <si>
    <t>2019年4月9日拨付105.73万元。</t>
  </si>
  <si>
    <t xml:space="preserve">第二季度小额扶贫贷款贴息   </t>
  </si>
  <si>
    <t xml:space="preserve">拨付扶贫办小额扶贫贷款贴息   </t>
  </si>
  <si>
    <t>省财政厅关于提前下达2019年中央财政专项扶贫资金（以工代赈资金）的通知</t>
  </si>
  <si>
    <t>鄂财农发【2018】80号</t>
  </si>
  <si>
    <t>以工代赈资金20万元（其中：劳务报酬2万元）殷店镇</t>
  </si>
  <si>
    <t>省财政厅关于拨付2019年中央和省级财政专项扶贫资金的通知（6.10日收到文件）</t>
  </si>
  <si>
    <t>鄂财农发【2019】29号</t>
  </si>
  <si>
    <t>财政专项扶贫资金扶贫发展支出方向1872万元（其中成效奖励400万元，绩效奖励75万元，易迁贴息346万元）</t>
  </si>
  <si>
    <t>拨付扶贫办2017-2018年雨露计划“应补未补”补贴资金</t>
  </si>
  <si>
    <t>拨付2019年建档立卡贫困人口饮水问题县级补助资金</t>
  </si>
  <si>
    <t>162.5（8.21）</t>
  </si>
  <si>
    <t>贫困村提升工程</t>
  </si>
  <si>
    <t>安全饮水工程奖补资金（新街镇）</t>
  </si>
  <si>
    <t>贫困对象巩固提升</t>
  </si>
  <si>
    <t>二</t>
  </si>
  <si>
    <t>省级财政资金小计</t>
  </si>
  <si>
    <t>省财政厅关于提前下达2019年财政专项扶贫资金的通知</t>
  </si>
  <si>
    <t>省级财政专项扶贫资金</t>
  </si>
  <si>
    <t>拨付扶贫办2019年度春季雨露计划补贴资金114.9万元+0.6万元</t>
  </si>
  <si>
    <t>2019.1.8收到资金文件，2月27日收到上级资金。6.12日拨付114.9万扶贫办。7.17日补录</t>
  </si>
  <si>
    <t>省财政厅关于拨付2019年中央和省级财政专项扶贫资金的通知</t>
  </si>
  <si>
    <t xml:space="preserve">易地扶贫搬迁贷款贴息资金121万元 </t>
  </si>
  <si>
    <t>省财政厅关于拨付2019年省驻村工作队（扶贫工作队）驻村帮扶专项资金的通知</t>
  </si>
  <si>
    <t>鄂财农发【2019】48号</t>
  </si>
  <si>
    <t>省驻农村工作帮扶：高城镇梅子沟村、淮河镇红石桥村、殷店镇群祥镇每村10万，共计30万元</t>
  </si>
  <si>
    <t>省财政厅关于拨付2019年省级财政专项扶贫资金的通知</t>
  </si>
  <si>
    <t>鄂财农发[2019]54号</t>
  </si>
  <si>
    <t>湖北武陵山、大别山、秦巴山、幕阜山等四大连片特困地区经济社会发展</t>
  </si>
  <si>
    <t>拨付各乡镇财政所产业扶贫资金</t>
  </si>
  <si>
    <t>省财政厅关于下达2019年农村综合改革转移支付资金</t>
  </si>
  <si>
    <t>拨付各乡镇村级集体发展扶贫资金</t>
  </si>
  <si>
    <t>省财政厅关于下达2019第二批年农村综合改革转移支付资金</t>
  </si>
  <si>
    <t>村级一事一议补助资金</t>
  </si>
  <si>
    <t>省财政厅关于下达2019年民政一般性转移支付资金预算指标的通知</t>
  </si>
  <si>
    <t>鄂财社发[2017]92号</t>
  </si>
  <si>
    <t>五保、低保资金</t>
  </si>
  <si>
    <t>贫困户低保五保</t>
  </si>
  <si>
    <t>三</t>
  </si>
  <si>
    <t>市级财政资金小计</t>
  </si>
  <si>
    <t>关于下达2019年市级财政专项扶贫资金的通知</t>
  </si>
  <si>
    <t>市直工作队驻点村产业扶贫资金480万元；深度贫困村产业扶贫资金320万元；特色产业扶贫资金417万元（其中香菇产业扶贫290万元，其他产业扶贫127万元）；扶贫成效考核奖励资金150万元。</t>
  </si>
  <si>
    <t>16个市驻点村产业扶贫资金480万；</t>
  </si>
  <si>
    <t>8个深度贫困村320万</t>
  </si>
  <si>
    <t>拨付产业扶贫资金495万</t>
  </si>
  <si>
    <t>关于下达2019年第二批市级财政专项扶贫资金的通知</t>
  </si>
  <si>
    <t>四</t>
  </si>
  <si>
    <t>县级财政资金小计</t>
  </si>
  <si>
    <t>本级</t>
  </si>
  <si>
    <t>2019年5月8日支付2019年度第二批财政扶贫专项资金788万元。</t>
  </si>
  <si>
    <t>2019年6月12日拨付94.71万元至城乡居民社会养老保险局。</t>
  </si>
  <si>
    <t>拨付大成公司易地搬迁贷款贴息</t>
  </si>
  <si>
    <t>支付2019年春季建档立卡异地就读贫困生资助资金</t>
  </si>
  <si>
    <t>支付扶持村级集体经济发展扶贫资金</t>
  </si>
  <si>
    <t>“扶贫保”工程项目</t>
  </si>
  <si>
    <t>贫困户小额贷款贴息</t>
  </si>
  <si>
    <t>贫困生地方配套和兜底资金</t>
  </si>
  <si>
    <t>2019年秋季雨露计划补贴</t>
  </si>
  <si>
    <t>拨付人财保险公司医疗保险大病商业补充保险</t>
  </si>
  <si>
    <t>拨付养老保险局未脱贫人口基本养老保险</t>
  </si>
  <si>
    <t>贫困户危房改造地方财政配套</t>
  </si>
  <si>
    <t>随县2020年财政扶贫专项资金实际分配使用情况的公告</t>
  </si>
  <si>
    <t>拨付时间</t>
  </si>
  <si>
    <t>精准使用</t>
  </si>
  <si>
    <t>到贫困户资金</t>
  </si>
  <si>
    <t>扶贫项目资金</t>
  </si>
  <si>
    <t>省财政厅关于提前下达2020年财政专项扶贫资金的通知</t>
  </si>
  <si>
    <t>鄂财农发[2019]82号</t>
  </si>
  <si>
    <t>中央财政专项扶贫资金3672万元[扶贫发展资金3642万元（其中易迁贴息补助1089万元），以工代赈30万元]</t>
  </si>
  <si>
    <t>各乡镇贫困户自主发展产业奖补资金</t>
  </si>
  <si>
    <t>2020.3.14</t>
  </si>
  <si>
    <t>各乡镇村级主导产业发展资金</t>
  </si>
  <si>
    <t>城投公司易地扶贫搬迁贷款贴息</t>
  </si>
  <si>
    <t>县发改局以工代赈</t>
  </si>
  <si>
    <t>省财政厅关于下达2020年财政专项扶贫资金（第二批）的通知</t>
  </si>
  <si>
    <t>1757万（扶贫发展1560万，国有贫困林场扶贫资金197万）</t>
  </si>
  <si>
    <t>随县财函[2020]20号</t>
  </si>
  <si>
    <t>林业局七尖峰林场国有贫困林场扶贫资金</t>
  </si>
  <si>
    <t>2020.7.3</t>
  </si>
  <si>
    <t>人社局（贫困户外出务工交通补贴）</t>
  </si>
  <si>
    <t>相关镇贫困户安全饮水</t>
  </si>
  <si>
    <t>相关镇县级重点攻坚村产业扶贫项目</t>
  </si>
  <si>
    <t>相关镇贫困村产业扶贫提升工程</t>
  </si>
  <si>
    <t>省财政厅关于下达2020年财政专项扶贫资金（第三批）的通知560万</t>
  </si>
  <si>
    <t>鄂财农发[2020]20号</t>
  </si>
  <si>
    <t>第三批扶贫发展支出方向</t>
  </si>
  <si>
    <t>随县财函[2020]24号</t>
  </si>
  <si>
    <t>相关镇产业扶贫项目</t>
  </si>
  <si>
    <t>2020.7.16</t>
  </si>
  <si>
    <t>省级专项扶贫资金121万元（易迁贴息补助）</t>
  </si>
  <si>
    <t>省级1572万（扶贫发展542万，省驻村农村工作队驻村帮扶30万，连片特困地区经济社会发展专项资金1000万）</t>
  </si>
  <si>
    <t>扶贫办2017年春-2019年秋季雨露计划补发</t>
  </si>
  <si>
    <t>2020.5.29</t>
  </si>
  <si>
    <t>各相关学校春季建档立卡贫困生保障兜底</t>
  </si>
  <si>
    <t>2020.6.11</t>
  </si>
  <si>
    <t>高城、淮河、尚市省直驻村工作队扶贫项目</t>
  </si>
  <si>
    <t>人社局（贫困户公益性岗位工资）</t>
  </si>
  <si>
    <t>扶贫办2020年春季雨露计划</t>
  </si>
  <si>
    <t>相关镇边缘户监测户产业奖补</t>
  </si>
  <si>
    <t>相关镇贫困户外出务工生活补贴</t>
  </si>
  <si>
    <t>省财政厅关于拨付2020年省级现代农业转移支付资金的通知</t>
  </si>
  <si>
    <t>鄂财农发[2020]65号</t>
  </si>
  <si>
    <t>贫困及插花贫困地区特色产业提升</t>
  </si>
  <si>
    <t>吴山镇星火村扶贫项目</t>
  </si>
  <si>
    <t>2020.11.26</t>
  </si>
  <si>
    <t>省财政厅关于提前下达2020年困难群众救助资金</t>
  </si>
  <si>
    <t>鄂财社发[2019]73号</t>
  </si>
  <si>
    <t>低保五保</t>
  </si>
  <si>
    <t>民政局低保五保</t>
  </si>
  <si>
    <t>省财政厅关于下达2020年省级财政专项扶贫资金的通知</t>
  </si>
  <si>
    <t>鄂财农村发[2020]9号</t>
  </si>
  <si>
    <t>重点支持农村公益事业建设、补齐农村基础设施短板弱项</t>
  </si>
  <si>
    <t>随县财函[2020]53号</t>
  </si>
  <si>
    <t>拨付各乡镇</t>
  </si>
  <si>
    <t>省财政厅关于下达2020年交通运输一般性转移支付资金（第四批）的通知</t>
  </si>
  <si>
    <t>鄂财建发[2020]192号</t>
  </si>
  <si>
    <t>交通扶贫资金</t>
  </si>
  <si>
    <t>2020.11.30</t>
  </si>
  <si>
    <t>随县财函[2020]11号</t>
  </si>
  <si>
    <t>2020.5.13</t>
  </si>
  <si>
    <t>关于下达2020年市级财政专项扶贫资金（第三批）的通知</t>
  </si>
  <si>
    <t>随财函[2020]136号</t>
  </si>
  <si>
    <t>因素分配发</t>
  </si>
  <si>
    <t>随县财函[2020]61号</t>
  </si>
  <si>
    <t>通村公路及水毁公路维修等基础设施项目</t>
  </si>
  <si>
    <t>2020.11.17</t>
  </si>
  <si>
    <t>年初预算</t>
  </si>
  <si>
    <t>1.贫困人员基本养老保险政府代缴资金34.14万元；2.拨付相关镇54万（2020年建档立卡贫困村驻村工作队扶贫项目资金）；3.拨付扶贫办2020年春季雨露计划103.2535万元，扶贫办2020年扶贫干部培训费38.4万元；4.拨农业科直拨3.432万元（审计反馈2019年遗漏贫困户基本医保参保补贴资金）；5.拨2020年农村贫困人口居民医保个人缴费政府资助资金243.975万元</t>
  </si>
  <si>
    <t>随县财函[2020]38号</t>
  </si>
  <si>
    <t>城乡居民社会养老保险局贫困人员基本养老保险政府代缴资金</t>
  </si>
  <si>
    <t>2020.7.6</t>
  </si>
  <si>
    <t>随县财函[2020]21号</t>
  </si>
  <si>
    <t>相关镇2020年建档立卡贫困村驻村工作队扶贫项目资金</t>
  </si>
  <si>
    <t>2020.7.8</t>
  </si>
  <si>
    <t>扶贫办2020年扶贫干部培训费</t>
  </si>
  <si>
    <t>医保专户审计反馈2019年遗漏贫困户基本医保参保补贴资金</t>
  </si>
  <si>
    <t>2020.7.21</t>
  </si>
  <si>
    <t>（农业科直拨医保专户）2020年农村贫困人口居民医保个人缴费政府资助资金</t>
  </si>
  <si>
    <t>2020.8.12</t>
  </si>
  <si>
    <t>（农业科直拨医保专户）城乡居民医保补贴资金</t>
  </si>
  <si>
    <t>2020.8.18</t>
  </si>
  <si>
    <t>（农业科直拨民政局）五保、低保、孤儿基本医疗保险</t>
  </si>
  <si>
    <t>随州市扶贫产业有限公司248座村级光伏扶贫电站产权资金</t>
  </si>
  <si>
    <t>随县学生资助管理中心2019、2020年春异地就读建档立卡贫困生资助</t>
  </si>
  <si>
    <t>拨付9个乡镇财政所2020年村集体经济发展扶贫项目资金</t>
  </si>
  <si>
    <t>2020.10.21</t>
  </si>
  <si>
    <t>随县财函[2020]64号</t>
  </si>
  <si>
    <t xml:space="preserve">付中国人民财产保险股份有限公司随州市分公司2020年贫困户水稻保险 年初预算（精准扶贫地方配套）
</t>
  </si>
  <si>
    <t>2020.10.28</t>
  </si>
  <si>
    <t>第二批贫困户外出务工生活补贴</t>
  </si>
  <si>
    <t>小额扶贫贷贴息</t>
  </si>
  <si>
    <t>产业扶贫路项</t>
  </si>
  <si>
    <t>村级产业扶贫项目938万、盘活存量支付138万元</t>
  </si>
  <si>
    <t>2020年秋异地就读建档立卡贫困生资助</t>
  </si>
  <si>
    <t>调入资金</t>
  </si>
  <si>
    <t>村级产业扶贫项目938万、盘活存量支付800万元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</si>
</sst>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color rgb="FF000000"/>
      <name val="宋体"/>
      <charset val="134"/>
    </font>
    <font>
      <sz val="10"/>
      <color rgb="FFC00000"/>
      <name val="宋体"/>
      <charset val="134"/>
    </font>
    <font>
      <sz val="11"/>
      <name val="宋体"/>
      <charset val="134"/>
    </font>
    <font>
      <sz val="10"/>
      <name val="MS Sans Serif"/>
      <charset val="134"/>
    </font>
    <font>
      <sz val="9"/>
      <name val="MS Sans Serif"/>
      <charset val="134"/>
    </font>
    <font>
      <sz val="18"/>
      <name val="Times New Roman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name val="MS Sans Serif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1"/>
      <name val="黑体"/>
      <charset val="134"/>
    </font>
    <font>
      <sz val="10"/>
      <color rgb="FFFF0000"/>
      <name val="MS Sans Serif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sz val="18"/>
      <name val="方正小标宋简体"/>
      <charset val="134"/>
    </font>
    <font>
      <sz val="10"/>
      <name val="仿宋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0" borderId="17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6" fillId="11" borderId="17" applyNumberFormat="0" applyAlignment="0" applyProtection="0">
      <alignment vertical="center"/>
    </xf>
    <xf numFmtId="0" fontId="57" fillId="12" borderId="19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left" vertical="center" wrapText="1"/>
    </xf>
    <xf numFmtId="31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right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 wrapText="1"/>
    </xf>
    <xf numFmtId="0" fontId="7" fillId="2" borderId="2" xfId="52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0" xfId="52" applyNumberFormat="1" applyFont="1" applyFill="1" applyBorder="1" applyAlignment="1">
      <alignment horizontal="right" vertical="center" wrapText="1"/>
    </xf>
    <xf numFmtId="0" fontId="5" fillId="0" borderId="2" xfId="52" applyNumberFormat="1" applyFont="1" applyFill="1" applyBorder="1" applyAlignment="1">
      <alignment horizontal="center" vertical="center"/>
    </xf>
    <xf numFmtId="0" fontId="5" fillId="0" borderId="6" xfId="52" applyNumberFormat="1" applyFont="1" applyFill="1" applyBorder="1" applyAlignment="1">
      <alignment horizontal="center" vertical="center" wrapText="1"/>
    </xf>
    <xf numFmtId="0" fontId="5" fillId="0" borderId="7" xfId="52" applyNumberFormat="1" applyFont="1" applyFill="1" applyBorder="1" applyAlignment="1">
      <alignment horizontal="center" vertical="center" wrapText="1"/>
    </xf>
    <xf numFmtId="0" fontId="5" fillId="0" borderId="8" xfId="52" applyNumberFormat="1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vertical="center" wrapText="1"/>
    </xf>
    <xf numFmtId="0" fontId="5" fillId="0" borderId="2" xfId="52" applyNumberFormat="1" applyFont="1" applyFill="1" applyBorder="1" applyAlignment="1">
      <alignment vertical="center"/>
    </xf>
    <xf numFmtId="0" fontId="2" fillId="0" borderId="3" xfId="5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6" fillId="0" borderId="10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0" fontId="5" fillId="0" borderId="10" xfId="52" applyNumberFormat="1" applyFont="1" applyFill="1" applyBorder="1" applyAlignment="1">
      <alignment horizontal="center" vertical="center" wrapText="1"/>
    </xf>
    <xf numFmtId="0" fontId="2" fillId="0" borderId="10" xfId="52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4" borderId="10" xfId="52" applyNumberFormat="1" applyFont="1" applyFill="1" applyBorder="1" applyAlignment="1">
      <alignment horizontal="center" vertical="center" wrapText="1"/>
    </xf>
    <xf numFmtId="0" fontId="2" fillId="4" borderId="2" xfId="52" applyNumberFormat="1" applyFont="1" applyFill="1" applyBorder="1" applyAlignment="1">
      <alignment horizontal="center" vertical="center" wrapText="1"/>
    </xf>
    <xf numFmtId="0" fontId="8" fillId="0" borderId="10" xfId="52" applyNumberFormat="1" applyFont="1" applyFill="1" applyBorder="1" applyAlignment="1">
      <alignment horizontal="center" vertical="center" wrapText="1"/>
    </xf>
    <xf numFmtId="0" fontId="10" fillId="0" borderId="10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6" fillId="0" borderId="5" xfId="52" applyNumberFormat="1" applyFont="1" applyFill="1" applyBorder="1" applyAlignment="1">
      <alignment horizontal="center" vertical="center" wrapText="1"/>
    </xf>
    <xf numFmtId="49" fontId="4" fillId="0" borderId="0" xfId="54" applyNumberFormat="1" applyFont="1" applyFill="1" applyBorder="1" applyAlignment="1">
      <alignment vertical="center" wrapText="1"/>
    </xf>
    <xf numFmtId="49" fontId="4" fillId="0" borderId="0" xfId="54" applyNumberFormat="1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left" vertical="center" wrapText="1"/>
    </xf>
    <xf numFmtId="0" fontId="4" fillId="0" borderId="0" xfId="5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54" applyFont="1" applyFill="1" applyBorder="1" applyAlignment="1">
      <alignment horizontal="left" vertical="center"/>
    </xf>
    <xf numFmtId="0" fontId="4" fillId="0" borderId="0" xfId="54" applyFont="1" applyFill="1" applyBorder="1" applyAlignment="1">
      <alignment vertical="center"/>
    </xf>
    <xf numFmtId="0" fontId="5" fillId="0" borderId="11" xfId="52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4" xfId="5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5" fillId="0" borderId="5" xfId="52" applyNumberFormat="1" applyFont="1" applyFill="1" applyBorder="1" applyAlignment="1">
      <alignment horizontal="center" vertical="center" wrapText="1"/>
    </xf>
    <xf numFmtId="0" fontId="5" fillId="0" borderId="3" xfId="5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4" fillId="0" borderId="8" xfId="52" applyNumberFormat="1" applyFont="1" applyFill="1" applyBorder="1" applyAlignment="1">
      <alignment horizontal="center" vertical="center" wrapText="1"/>
    </xf>
    <xf numFmtId="0" fontId="4" fillId="0" borderId="13" xfId="52" applyNumberFormat="1" applyFont="1" applyFill="1" applyBorder="1" applyAlignment="1">
      <alignment horizontal="center" vertical="center" wrapText="1"/>
    </xf>
    <xf numFmtId="0" fontId="6" fillId="0" borderId="8" xfId="52" applyNumberFormat="1" applyFont="1" applyFill="1" applyBorder="1" applyAlignment="1">
      <alignment horizontal="center" vertical="center" wrapText="1"/>
    </xf>
    <xf numFmtId="0" fontId="6" fillId="0" borderId="13" xfId="52" applyNumberFormat="1" applyFont="1" applyFill="1" applyBorder="1" applyAlignment="1">
      <alignment horizontal="center" vertical="center" wrapText="1"/>
    </xf>
    <xf numFmtId="0" fontId="6" fillId="2" borderId="4" xfId="52" applyNumberFormat="1" applyFont="1" applyFill="1" applyBorder="1" applyAlignment="1">
      <alignment horizontal="center" vertical="center" wrapText="1"/>
    </xf>
    <xf numFmtId="0" fontId="6" fillId="2" borderId="5" xfId="52" applyNumberFormat="1" applyFont="1" applyFill="1" applyBorder="1" applyAlignment="1">
      <alignment horizontal="center" vertical="center" wrapText="1"/>
    </xf>
    <xf numFmtId="0" fontId="6" fillId="2" borderId="3" xfId="52" applyNumberFormat="1" applyFont="1" applyFill="1" applyBorder="1" applyAlignment="1">
      <alignment horizontal="center" vertical="center" wrapText="1"/>
    </xf>
    <xf numFmtId="0" fontId="2" fillId="5" borderId="2" xfId="52" applyNumberFormat="1" applyFont="1" applyFill="1" applyBorder="1" applyAlignment="1">
      <alignment horizontal="center" vertical="center" wrapText="1"/>
    </xf>
    <xf numFmtId="0" fontId="6" fillId="0" borderId="6" xfId="5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6" borderId="2" xfId="52" applyNumberFormat="1" applyFont="1" applyFill="1" applyBorder="1" applyAlignment="1">
      <alignment horizontal="center" vertical="center" wrapText="1"/>
    </xf>
    <xf numFmtId="0" fontId="2" fillId="6" borderId="2" xfId="52" applyNumberFormat="1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52" applyNumberFormat="1" applyFont="1" applyFill="1" applyBorder="1" applyAlignment="1">
      <alignment horizontal="center" vertical="center" wrapText="1"/>
    </xf>
    <xf numFmtId="0" fontId="5" fillId="0" borderId="4" xfId="52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>
      <alignment horizontal="center" vertical="center"/>
    </xf>
    <xf numFmtId="0" fontId="5" fillId="0" borderId="3" xfId="5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3" fillId="0" borderId="2" xfId="5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/>
    </xf>
    <xf numFmtId="0" fontId="13" fillId="0" borderId="4" xfId="52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/>
    <xf numFmtId="0" fontId="16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0" fontId="21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8" fillId="0" borderId="2" xfId="53" applyFont="1" applyBorder="1" applyAlignment="1">
      <alignment horizontal="right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4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 wrapText="1"/>
    </xf>
    <xf numFmtId="31" fontId="2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8" fillId="0" borderId="2" xfId="53" applyFont="1" applyBorder="1" applyAlignment="1">
      <alignment horizontal="left" vertical="center" wrapText="1"/>
    </xf>
    <xf numFmtId="0" fontId="6" fillId="0" borderId="0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29" fillId="0" borderId="2" xfId="5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wrapText="1"/>
    </xf>
    <xf numFmtId="0" fontId="15" fillId="0" borderId="0" xfId="0" applyFont="1" applyFill="1" applyBorder="1" applyAlignment="1"/>
    <xf numFmtId="0" fontId="6" fillId="0" borderId="0" xfId="52" applyNumberFormat="1" applyFont="1" applyFill="1" applyBorder="1" applyAlignment="1">
      <alignment vertical="center" wrapText="1"/>
    </xf>
    <xf numFmtId="0" fontId="6" fillId="0" borderId="0" xfId="52" applyNumberFormat="1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/>
    <xf numFmtId="10" fontId="26" fillId="0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2" xfId="52" applyNumberFormat="1" applyFont="1" applyFill="1" applyBorder="1" applyAlignment="1">
      <alignment horizontal="left" vertical="center" wrapText="1"/>
    </xf>
    <xf numFmtId="0" fontId="2" fillId="0" borderId="2" xfId="52" applyNumberFormat="1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0" fontId="31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9" fontId="21" fillId="0" borderId="2" xfId="0" applyNumberFormat="1" applyFont="1" applyFill="1" applyBorder="1" applyAlignment="1">
      <alignment horizontal="left" vertical="center"/>
    </xf>
    <xf numFmtId="0" fontId="30" fillId="0" borderId="0" xfId="0" applyFont="1" applyFill="1" applyAlignment="1"/>
    <xf numFmtId="0" fontId="2" fillId="0" borderId="2" xfId="0" applyFont="1" applyFill="1" applyBorder="1" applyAlignment="1">
      <alignment wrapText="1"/>
    </xf>
    <xf numFmtId="0" fontId="15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21" fillId="0" borderId="2" xfId="0" applyNumberFormat="1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8" fillId="0" borderId="2" xfId="53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horizontal="left" vertical="center"/>
    </xf>
    <xf numFmtId="0" fontId="24" fillId="7" borderId="2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right" vertical="center" wrapText="1"/>
    </xf>
    <xf numFmtId="9" fontId="26" fillId="0" borderId="2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4" fillId="0" borderId="4" xfId="52" applyNumberFormat="1" applyFont="1" applyFill="1" applyBorder="1" applyAlignment="1">
      <alignment horizontal="left" vertical="center" wrapText="1"/>
    </xf>
    <xf numFmtId="0" fontId="4" fillId="0" borderId="2" xfId="52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36" fillId="0" borderId="2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36" fillId="8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7" fillId="0" borderId="2" xfId="52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8" fillId="0" borderId="4" xfId="52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8" fillId="0" borderId="5" xfId="52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8" fillId="0" borderId="3" xfId="52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4" fillId="0" borderId="2" xfId="52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9" xfId="49"/>
    <cellStyle name="常规 159" xfId="50"/>
    <cellStyle name="常规 10" xfId="51"/>
    <cellStyle name="常规 2" xfId="52"/>
    <cellStyle name="常规 782" xfId="53"/>
    <cellStyle name="常规_附件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workbookViewId="0">
      <selection activeCell="L15" sqref="L15"/>
    </sheetView>
  </sheetViews>
  <sheetFormatPr defaultColWidth="9" defaultRowHeight="13.5"/>
  <cols>
    <col min="1" max="1" width="5.63333333333333" style="183" customWidth="1"/>
    <col min="2" max="2" width="8.88333333333333" style="183" customWidth="1"/>
    <col min="3" max="3" width="11" style="183" customWidth="1"/>
    <col min="4" max="5" width="8.88333333333333" style="183" customWidth="1"/>
    <col min="6" max="6" width="9.75" style="183" customWidth="1"/>
    <col min="7" max="7" width="13.25" style="183" customWidth="1"/>
    <col min="8" max="8" width="11.25" style="183" customWidth="1"/>
    <col min="9" max="9" width="11.8833333333333" style="183" customWidth="1"/>
    <col min="10" max="10" width="23.3833333333333" style="183" customWidth="1"/>
    <col min="11" max="11" width="10" style="183" customWidth="1"/>
    <col min="12" max="12" width="12" style="183" customWidth="1"/>
    <col min="13" max="13" width="13.6333333333333" style="183" customWidth="1"/>
    <col min="14" max="14" width="12.3833333333333" style="183" customWidth="1"/>
    <col min="15" max="15" width="11.5" style="183" customWidth="1"/>
    <col min="16" max="16" width="24" style="183" customWidth="1"/>
    <col min="17" max="16384" width="9" style="183"/>
  </cols>
  <sheetData>
    <row r="1" ht="27.95" customHeight="1" spans="1:1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ht="42" customHeight="1" spans="1:13">
      <c r="A2" s="235" t="s">
        <v>1</v>
      </c>
      <c r="B2" s="236" t="s">
        <v>2</v>
      </c>
      <c r="C2" s="236" t="s">
        <v>3</v>
      </c>
      <c r="D2" s="235" t="s">
        <v>4</v>
      </c>
      <c r="E2" s="236" t="s">
        <v>5</v>
      </c>
      <c r="F2" s="236" t="s">
        <v>6</v>
      </c>
      <c r="G2" s="236" t="s">
        <v>7</v>
      </c>
      <c r="H2" s="236"/>
      <c r="I2" s="236" t="s">
        <v>8</v>
      </c>
      <c r="J2" s="277" t="s">
        <v>9</v>
      </c>
      <c r="K2" s="236" t="s">
        <v>10</v>
      </c>
      <c r="L2" s="235" t="s">
        <v>11</v>
      </c>
      <c r="M2" s="236" t="s">
        <v>12</v>
      </c>
    </row>
    <row r="3" ht="27" customHeight="1" spans="1:13">
      <c r="A3" s="235"/>
      <c r="B3" s="237" t="s">
        <v>13</v>
      </c>
      <c r="C3" s="238"/>
      <c r="D3" s="235"/>
      <c r="E3" s="235"/>
      <c r="F3" s="235"/>
      <c r="G3" s="235"/>
      <c r="H3" s="235"/>
      <c r="I3" s="235"/>
      <c r="J3" s="244"/>
      <c r="K3" s="235"/>
      <c r="L3" s="235"/>
      <c r="M3" s="235"/>
    </row>
    <row r="4" ht="45.95" customHeight="1" spans="1:16">
      <c r="A4" s="235">
        <v>1</v>
      </c>
      <c r="B4" s="236" t="s">
        <v>14</v>
      </c>
      <c r="C4" s="239"/>
      <c r="D4" s="235"/>
      <c r="E4" s="235"/>
      <c r="F4" s="235"/>
      <c r="G4" s="235"/>
      <c r="H4" s="240"/>
      <c r="I4" s="244"/>
      <c r="J4" s="244"/>
      <c r="K4" s="236"/>
      <c r="L4" s="19"/>
      <c r="M4" s="278"/>
      <c r="O4" s="236" t="s">
        <v>15</v>
      </c>
      <c r="P4" s="128" t="s">
        <v>16</v>
      </c>
    </row>
    <row r="5" ht="42" customHeight="1" spans="1:16">
      <c r="A5" s="235">
        <v>2</v>
      </c>
      <c r="B5" s="236" t="s">
        <v>17</v>
      </c>
      <c r="C5" s="239"/>
      <c r="D5" s="235"/>
      <c r="E5" s="235"/>
      <c r="F5" s="235"/>
      <c r="G5" s="235"/>
      <c r="H5" s="241"/>
      <c r="I5" s="244"/>
      <c r="J5" s="244"/>
      <c r="K5" s="236"/>
      <c r="L5" s="247"/>
      <c r="M5" s="279"/>
      <c r="O5" s="236" t="s">
        <v>18</v>
      </c>
      <c r="P5" s="128" t="s">
        <v>19</v>
      </c>
    </row>
    <row r="6" ht="50" customHeight="1" spans="1:16">
      <c r="A6" s="235">
        <v>3</v>
      </c>
      <c r="B6" s="236" t="s">
        <v>20</v>
      </c>
      <c r="C6" s="242"/>
      <c r="D6" s="235"/>
      <c r="E6" s="235"/>
      <c r="F6" s="235"/>
      <c r="G6" s="235"/>
      <c r="H6" s="241"/>
      <c r="I6" s="244"/>
      <c r="J6" s="244"/>
      <c r="K6" s="236"/>
      <c r="L6" s="280"/>
      <c r="M6" s="281"/>
      <c r="O6" s="236" t="s">
        <v>21</v>
      </c>
      <c r="P6" s="128" t="s">
        <v>22</v>
      </c>
    </row>
    <row r="7" ht="39.75" customHeight="1" spans="1:16">
      <c r="A7" s="235">
        <v>4</v>
      </c>
      <c r="B7" s="236" t="s">
        <v>23</v>
      </c>
      <c r="C7" s="243"/>
      <c r="D7" s="235"/>
      <c r="E7" s="235"/>
      <c r="F7" s="235"/>
      <c r="G7" s="235"/>
      <c r="H7" s="241"/>
      <c r="I7" s="244"/>
      <c r="J7" s="244"/>
      <c r="K7" s="236"/>
      <c r="L7" s="278"/>
      <c r="M7" s="278"/>
      <c r="O7" s="236" t="s">
        <v>24</v>
      </c>
      <c r="P7" s="128" t="s">
        <v>25</v>
      </c>
    </row>
    <row r="8" ht="60" customHeight="1" spans="1:16">
      <c r="A8" s="235">
        <v>5</v>
      </c>
      <c r="B8" s="236" t="s">
        <v>26</v>
      </c>
      <c r="C8" s="243"/>
      <c r="D8" s="235"/>
      <c r="E8" s="235"/>
      <c r="F8" s="235"/>
      <c r="G8" s="235"/>
      <c r="H8" s="241"/>
      <c r="I8" s="244"/>
      <c r="J8" s="244"/>
      <c r="K8" s="236"/>
      <c r="L8" s="11"/>
      <c r="M8" s="11"/>
      <c r="O8" s="236" t="s">
        <v>27</v>
      </c>
      <c r="P8" s="128" t="s">
        <v>28</v>
      </c>
    </row>
    <row r="9" ht="51" customHeight="1" spans="1:16">
      <c r="A9" s="235">
        <v>6</v>
      </c>
      <c r="B9" s="235" t="s">
        <v>29</v>
      </c>
      <c r="C9" s="244"/>
      <c r="D9" s="244"/>
      <c r="E9" s="244"/>
      <c r="F9" s="244"/>
      <c r="G9" s="235"/>
      <c r="H9" s="241"/>
      <c r="I9" s="244"/>
      <c r="J9" s="244"/>
      <c r="K9" s="236"/>
      <c r="L9" s="41"/>
      <c r="M9" s="45"/>
      <c r="O9" s="236" t="s">
        <v>30</v>
      </c>
      <c r="P9" s="128" t="s">
        <v>31</v>
      </c>
    </row>
    <row r="10" ht="66" customHeight="1" spans="1:16">
      <c r="A10" s="235"/>
      <c r="B10" s="245"/>
      <c r="C10" s="244"/>
      <c r="D10" s="244"/>
      <c r="E10" s="235"/>
      <c r="F10" s="235"/>
      <c r="G10" s="235"/>
      <c r="H10" s="241"/>
      <c r="I10" s="244"/>
      <c r="J10" s="244"/>
      <c r="K10" s="236"/>
      <c r="L10" s="282"/>
      <c r="M10" s="244"/>
      <c r="O10" s="236" t="s">
        <v>32</v>
      </c>
      <c r="P10" s="128" t="s">
        <v>33</v>
      </c>
    </row>
    <row r="11" ht="56" customHeight="1" spans="1:16">
      <c r="A11" s="235"/>
      <c r="B11" s="236"/>
      <c r="C11" s="239"/>
      <c r="D11" s="235"/>
      <c r="E11" s="235"/>
      <c r="F11" s="235"/>
      <c r="G11" s="235"/>
      <c r="H11" s="241"/>
      <c r="I11" s="244"/>
      <c r="J11" s="244"/>
      <c r="K11" s="236"/>
      <c r="L11" s="41"/>
      <c r="M11" s="45"/>
      <c r="N11" s="257"/>
      <c r="O11" s="236" t="s">
        <v>34</v>
      </c>
      <c r="P11" s="128" t="s">
        <v>35</v>
      </c>
    </row>
    <row r="12" ht="59.1" customHeight="1" spans="1:16">
      <c r="A12" s="235"/>
      <c r="B12" s="236"/>
      <c r="C12" s="239"/>
      <c r="D12" s="235"/>
      <c r="E12" s="235"/>
      <c r="F12" s="235"/>
      <c r="G12" s="235"/>
      <c r="H12" s="241"/>
      <c r="I12" s="244"/>
      <c r="J12" s="244"/>
      <c r="K12" s="236"/>
      <c r="L12" s="19"/>
      <c r="M12" s="278"/>
      <c r="O12" s="236" t="s">
        <v>36</v>
      </c>
      <c r="P12" s="128" t="s">
        <v>37</v>
      </c>
    </row>
    <row r="13" ht="33.75" customHeight="1" spans="1:16">
      <c r="A13" s="235"/>
      <c r="B13" s="236"/>
      <c r="C13" s="242"/>
      <c r="D13" s="235"/>
      <c r="E13" s="235"/>
      <c r="F13" s="235"/>
      <c r="G13" s="235"/>
      <c r="H13" s="241"/>
      <c r="I13" s="244"/>
      <c r="J13" s="244"/>
      <c r="K13" s="236"/>
      <c r="L13" s="247"/>
      <c r="M13" s="253"/>
      <c r="O13" s="236" t="s">
        <v>38</v>
      </c>
      <c r="P13" s="128" t="s">
        <v>39</v>
      </c>
    </row>
    <row r="14" ht="32.1" customHeight="1" spans="1:16">
      <c r="A14" s="235"/>
      <c r="B14" s="236"/>
      <c r="C14" s="243"/>
      <c r="D14" s="235"/>
      <c r="E14" s="235"/>
      <c r="F14" s="235"/>
      <c r="G14" s="235"/>
      <c r="H14" s="241"/>
      <c r="I14" s="244"/>
      <c r="J14" s="244"/>
      <c r="K14" s="236"/>
      <c r="L14" s="247"/>
      <c r="M14" s="45"/>
      <c r="O14" s="236" t="s">
        <v>40</v>
      </c>
      <c r="P14" s="128" t="s">
        <v>41</v>
      </c>
    </row>
    <row r="15" ht="72" customHeight="1" spans="1:16">
      <c r="A15" s="235"/>
      <c r="B15" s="236"/>
      <c r="C15" s="243"/>
      <c r="D15" s="235"/>
      <c r="E15" s="235"/>
      <c r="F15" s="235"/>
      <c r="G15" s="235"/>
      <c r="H15" s="241"/>
      <c r="I15" s="244"/>
      <c r="J15" s="244"/>
      <c r="K15" s="236"/>
      <c r="L15" s="278"/>
      <c r="M15" s="156"/>
      <c r="N15" s="257"/>
      <c r="O15" s="236" t="s">
        <v>42</v>
      </c>
      <c r="P15" s="128" t="s">
        <v>43</v>
      </c>
    </row>
    <row r="16" ht="60.75" customHeight="1" spans="1:16">
      <c r="A16" s="235"/>
      <c r="B16" s="244"/>
      <c r="C16" s="244"/>
      <c r="D16" s="244"/>
      <c r="E16" s="244"/>
      <c r="F16" s="244"/>
      <c r="G16" s="236"/>
      <c r="H16" s="241"/>
      <c r="I16" s="244"/>
      <c r="J16" s="244"/>
      <c r="K16" s="236"/>
      <c r="L16" s="283"/>
      <c r="M16" s="244"/>
      <c r="N16" s="284"/>
      <c r="O16" s="236" t="s">
        <v>44</v>
      </c>
      <c r="P16" s="128" t="s">
        <v>45</v>
      </c>
    </row>
    <row r="17" ht="48" customHeight="1" spans="1:16">
      <c r="A17" s="235"/>
      <c r="B17" s="244"/>
      <c r="C17" s="244"/>
      <c r="D17" s="244"/>
      <c r="E17" s="244"/>
      <c r="F17" s="244"/>
      <c r="G17" s="235"/>
      <c r="H17" s="241"/>
      <c r="I17" s="244"/>
      <c r="J17" s="244"/>
      <c r="K17" s="236"/>
      <c r="L17" s="277"/>
      <c r="M17" s="41"/>
      <c r="O17" s="236" t="s">
        <v>46</v>
      </c>
      <c r="P17" s="128" t="s">
        <v>47</v>
      </c>
    </row>
    <row r="18" ht="183.75" customHeight="1" spans="1:16">
      <c r="A18" s="235">
        <v>15</v>
      </c>
      <c r="B18" s="244"/>
      <c r="C18" s="244"/>
      <c r="D18" s="244"/>
      <c r="E18" s="244"/>
      <c r="F18" s="244"/>
      <c r="G18" s="235"/>
      <c r="H18" s="246"/>
      <c r="I18" s="244"/>
      <c r="J18" s="244"/>
      <c r="K18" s="236"/>
      <c r="L18" s="19"/>
      <c r="M18" s="278"/>
      <c r="O18" s="236" t="s">
        <v>48</v>
      </c>
      <c r="P18" s="128" t="s">
        <v>49</v>
      </c>
    </row>
    <row r="19" ht="105.75" customHeight="1" spans="1:16">
      <c r="A19" s="235">
        <v>16</v>
      </c>
      <c r="B19" s="244"/>
      <c r="C19" s="244"/>
      <c r="D19" s="244"/>
      <c r="E19" s="244"/>
      <c r="F19" s="244"/>
      <c r="G19" s="235"/>
      <c r="H19" s="240"/>
      <c r="I19" s="244"/>
      <c r="J19" s="244"/>
      <c r="K19" s="236"/>
      <c r="L19" s="41"/>
      <c r="M19" s="9"/>
      <c r="N19" s="285"/>
      <c r="O19" s="236" t="s">
        <v>50</v>
      </c>
      <c r="P19" s="128" t="s">
        <v>51</v>
      </c>
    </row>
    <row r="20" ht="48" customHeight="1" spans="1:16">
      <c r="A20" s="235">
        <v>17</v>
      </c>
      <c r="B20" s="244"/>
      <c r="C20" s="244"/>
      <c r="D20" s="244"/>
      <c r="E20" s="244"/>
      <c r="F20" s="244"/>
      <c r="G20" s="235"/>
      <c r="H20" s="241"/>
      <c r="I20" s="244"/>
      <c r="J20" s="244"/>
      <c r="K20" s="236"/>
      <c r="L20" s="19"/>
      <c r="M20" s="278"/>
      <c r="O20" s="236" t="s">
        <v>52</v>
      </c>
      <c r="P20" s="128" t="s">
        <v>53</v>
      </c>
    </row>
    <row r="21" ht="36.75" customHeight="1" spans="1:16">
      <c r="A21" s="235">
        <v>18</v>
      </c>
      <c r="B21" s="244"/>
      <c r="C21" s="244"/>
      <c r="D21" s="244"/>
      <c r="E21" s="244"/>
      <c r="F21" s="244"/>
      <c r="G21" s="235"/>
      <c r="H21" s="246"/>
      <c r="I21" s="244"/>
      <c r="J21" s="244"/>
      <c r="K21" s="236"/>
      <c r="L21" s="278"/>
      <c r="M21" s="278"/>
      <c r="O21" s="236" t="s">
        <v>54</v>
      </c>
      <c r="P21" s="128"/>
    </row>
    <row r="22" ht="88.5" customHeight="1" spans="1:16">
      <c r="A22" s="235">
        <v>19</v>
      </c>
      <c r="B22" s="244"/>
      <c r="C22" s="244"/>
      <c r="D22" s="244"/>
      <c r="E22" s="244"/>
      <c r="F22" s="244"/>
      <c r="G22" s="247"/>
      <c r="H22" s="248"/>
      <c r="I22" s="244"/>
      <c r="J22" s="244"/>
      <c r="K22" s="236"/>
      <c r="L22" s="278"/>
      <c r="M22" s="278"/>
      <c r="O22" s="236" t="s">
        <v>55</v>
      </c>
      <c r="P22" s="128" t="s">
        <v>56</v>
      </c>
    </row>
    <row r="23" ht="48" customHeight="1" spans="1:13">
      <c r="A23" s="235">
        <v>20</v>
      </c>
      <c r="B23" s="249"/>
      <c r="C23" s="244"/>
      <c r="D23" s="244"/>
      <c r="E23" s="244"/>
      <c r="F23" s="244"/>
      <c r="G23" s="247"/>
      <c r="H23" s="240"/>
      <c r="I23" s="286"/>
      <c r="J23" s="128"/>
      <c r="K23" s="286"/>
      <c r="L23" s="287"/>
      <c r="M23" s="13"/>
    </row>
    <row r="24" ht="62.25" customHeight="1" spans="1:16">
      <c r="A24" s="235">
        <v>21</v>
      </c>
      <c r="B24" s="249"/>
      <c r="C24" s="244"/>
      <c r="D24" s="244"/>
      <c r="E24" s="244"/>
      <c r="F24" s="244"/>
      <c r="G24" s="247"/>
      <c r="H24" s="241"/>
      <c r="I24" s="286"/>
      <c r="J24" s="128"/>
      <c r="K24" s="286"/>
      <c r="L24" s="287"/>
      <c r="M24" s="287"/>
      <c r="N24" s="257"/>
      <c r="O24" s="257"/>
      <c r="P24" s="257"/>
    </row>
    <row r="25" ht="62.25" customHeight="1" spans="1:16">
      <c r="A25" s="235"/>
      <c r="B25" s="249"/>
      <c r="C25" s="244"/>
      <c r="D25" s="244"/>
      <c r="E25" s="244"/>
      <c r="F25" s="244"/>
      <c r="G25" s="247"/>
      <c r="H25" s="241"/>
      <c r="I25" s="286"/>
      <c r="J25" s="128"/>
      <c r="K25" s="286"/>
      <c r="L25" s="287"/>
      <c r="M25" s="287"/>
      <c r="N25" s="257"/>
      <c r="O25" s="257"/>
      <c r="P25" s="257"/>
    </row>
    <row r="26" ht="48" customHeight="1" spans="1:13">
      <c r="A26" s="235">
        <v>22</v>
      </c>
      <c r="B26" s="249"/>
      <c r="C26" s="244"/>
      <c r="D26" s="244"/>
      <c r="E26" s="244"/>
      <c r="F26" s="244"/>
      <c r="G26" s="247"/>
      <c r="H26" s="241"/>
      <c r="I26" s="286"/>
      <c r="J26" s="128"/>
      <c r="K26" s="286"/>
      <c r="L26" s="287"/>
      <c r="M26" s="288"/>
    </row>
    <row r="27" ht="48" customHeight="1" spans="1:13">
      <c r="A27" s="235"/>
      <c r="B27" s="249"/>
      <c r="C27" s="244"/>
      <c r="D27" s="244"/>
      <c r="E27" s="244"/>
      <c r="F27" s="244"/>
      <c r="G27" s="247"/>
      <c r="H27" s="241"/>
      <c r="I27" s="286"/>
      <c r="J27" s="128"/>
      <c r="K27" s="286"/>
      <c r="L27" s="287"/>
      <c r="M27" s="288"/>
    </row>
    <row r="28" ht="48" customHeight="1" spans="1:13">
      <c r="A28" s="235"/>
      <c r="B28" s="249"/>
      <c r="C28" s="244"/>
      <c r="D28" s="244"/>
      <c r="E28" s="244"/>
      <c r="F28" s="244"/>
      <c r="G28" s="247"/>
      <c r="H28" s="241"/>
      <c r="I28" s="286"/>
      <c r="J28" s="128"/>
      <c r="K28" s="286"/>
      <c r="L28" s="287"/>
      <c r="M28" s="288"/>
    </row>
    <row r="29" ht="48" customHeight="1" spans="1:13">
      <c r="A29" s="235"/>
      <c r="B29" s="249"/>
      <c r="C29" s="244"/>
      <c r="D29" s="244"/>
      <c r="E29" s="244"/>
      <c r="F29" s="244"/>
      <c r="G29" s="247"/>
      <c r="H29" s="241"/>
      <c r="I29" s="286"/>
      <c r="J29" s="128"/>
      <c r="K29" s="286"/>
      <c r="L29" s="287"/>
      <c r="M29" s="289"/>
    </row>
    <row r="30" ht="48" customHeight="1" spans="1:13">
      <c r="A30" s="235"/>
      <c r="B30" s="249"/>
      <c r="C30" s="244"/>
      <c r="D30" s="244"/>
      <c r="E30" s="244"/>
      <c r="F30" s="244"/>
      <c r="G30" s="247"/>
      <c r="H30" s="241"/>
      <c r="I30" s="286"/>
      <c r="J30" s="128"/>
      <c r="K30" s="12"/>
      <c r="L30" s="12"/>
      <c r="M30" s="289"/>
    </row>
    <row r="31" ht="48" customHeight="1" spans="1:13">
      <c r="A31" s="235"/>
      <c r="B31" s="249"/>
      <c r="C31" s="244"/>
      <c r="D31" s="244"/>
      <c r="E31" s="244"/>
      <c r="F31" s="244"/>
      <c r="G31" s="247"/>
      <c r="H31" s="241"/>
      <c r="I31" s="286"/>
      <c r="J31" s="128"/>
      <c r="K31" s="12"/>
      <c r="L31" s="12"/>
      <c r="M31" s="289"/>
    </row>
    <row r="32" ht="48" customHeight="1" spans="1:13">
      <c r="A32" s="235"/>
      <c r="B32" s="249"/>
      <c r="C32" s="244"/>
      <c r="D32" s="244"/>
      <c r="E32" s="244"/>
      <c r="F32" s="244"/>
      <c r="G32" s="247"/>
      <c r="H32" s="241"/>
      <c r="I32" s="286"/>
      <c r="J32" s="128"/>
      <c r="K32" s="12"/>
      <c r="L32" s="12"/>
      <c r="M32" s="289"/>
    </row>
    <row r="33" ht="48" customHeight="1" spans="1:13">
      <c r="A33" s="235"/>
      <c r="B33" s="249"/>
      <c r="C33" s="244"/>
      <c r="D33" s="244"/>
      <c r="E33" s="244"/>
      <c r="F33" s="244"/>
      <c r="G33" s="247"/>
      <c r="H33" s="236"/>
      <c r="I33" s="286"/>
      <c r="J33" s="290"/>
      <c r="K33" s="286"/>
      <c r="L33" s="19"/>
      <c r="M33" s="291"/>
    </row>
    <row r="34" ht="30" customHeight="1" spans="1:13">
      <c r="A34" s="250" t="s">
        <v>57</v>
      </c>
      <c r="B34" s="251" t="s">
        <v>58</v>
      </c>
      <c r="C34" s="244"/>
      <c r="D34" s="244"/>
      <c r="E34" s="235"/>
      <c r="F34" s="235"/>
      <c r="G34" s="235"/>
      <c r="H34" s="235"/>
      <c r="I34" s="235"/>
      <c r="J34" s="235"/>
      <c r="K34" s="235"/>
      <c r="L34" s="235"/>
      <c r="M34" s="244"/>
    </row>
    <row r="35" ht="30" customHeight="1" spans="1:13">
      <c r="A35" s="235"/>
      <c r="B35" s="251" t="s">
        <v>59</v>
      </c>
      <c r="C35" s="244"/>
      <c r="D35" s="244"/>
      <c r="E35" s="235"/>
      <c r="F35" s="235"/>
      <c r="G35" s="235"/>
      <c r="H35" s="235"/>
      <c r="I35" s="235"/>
      <c r="J35" s="235"/>
      <c r="K35" s="235"/>
      <c r="L35" s="235"/>
      <c r="M35" s="244"/>
    </row>
    <row r="36" ht="30" customHeight="1" spans="1:13">
      <c r="A36" s="235">
        <v>23</v>
      </c>
      <c r="B36" s="252"/>
      <c r="C36" s="253"/>
      <c r="D36" s="236"/>
      <c r="E36" s="236"/>
      <c r="F36" s="236"/>
      <c r="G36" s="236"/>
      <c r="H36" s="236"/>
      <c r="I36" s="292"/>
      <c r="J36" s="292"/>
      <c r="K36" s="292"/>
      <c r="L36" s="292"/>
      <c r="M36" s="292"/>
    </row>
    <row r="37" ht="27.95" customHeight="1" spans="1:13">
      <c r="A37" s="235">
        <v>24</v>
      </c>
      <c r="B37" s="254" t="s">
        <v>60</v>
      </c>
      <c r="C37" s="45"/>
      <c r="D37" s="236"/>
      <c r="E37" s="235"/>
      <c r="F37" s="235"/>
      <c r="G37" s="235"/>
      <c r="H37" s="235"/>
      <c r="I37" s="236"/>
      <c r="J37" s="236"/>
      <c r="K37" s="235"/>
      <c r="L37" s="278"/>
      <c r="M37" s="278"/>
    </row>
    <row r="38" ht="21.95" customHeight="1" spans="1:13">
      <c r="A38" s="235">
        <v>25</v>
      </c>
      <c r="B38" s="255"/>
      <c r="C38" s="163"/>
      <c r="D38" s="236"/>
      <c r="E38" s="235"/>
      <c r="F38" s="244"/>
      <c r="G38" s="244"/>
      <c r="H38" s="244"/>
      <c r="I38" s="244"/>
      <c r="J38" s="244"/>
      <c r="K38" s="244"/>
      <c r="L38" s="244"/>
      <c r="M38" s="278"/>
    </row>
    <row r="39" ht="21.95" customHeight="1" spans="1:13">
      <c r="A39" s="235">
        <v>26</v>
      </c>
      <c r="B39" s="255"/>
      <c r="C39" s="256"/>
      <c r="D39" s="257"/>
      <c r="E39" s="235"/>
      <c r="F39" s="235"/>
      <c r="G39" s="235"/>
      <c r="H39" s="235"/>
      <c r="I39" s="292"/>
      <c r="J39" s="292"/>
      <c r="K39" s="247"/>
      <c r="L39" s="278"/>
      <c r="M39" s="278"/>
    </row>
    <row r="40" ht="21.95" customHeight="1" spans="1:13">
      <c r="A40" s="235">
        <v>27</v>
      </c>
      <c r="B40" s="255"/>
      <c r="C40" s="12"/>
      <c r="D40" s="236"/>
      <c r="E40" s="235"/>
      <c r="F40" s="235"/>
      <c r="G40" s="235"/>
      <c r="H40" s="235"/>
      <c r="I40" s="292"/>
      <c r="J40" s="292"/>
      <c r="K40" s="247"/>
      <c r="L40" s="278"/>
      <c r="M40" s="278"/>
    </row>
    <row r="41" ht="28.5" customHeight="1" spans="1:13">
      <c r="A41" s="235">
        <v>28</v>
      </c>
      <c r="B41" s="255"/>
      <c r="C41" s="12"/>
      <c r="D41" s="236"/>
      <c r="E41" s="235"/>
      <c r="F41" s="235"/>
      <c r="G41" s="235"/>
      <c r="H41" s="235"/>
      <c r="I41" s="292"/>
      <c r="J41" s="292"/>
      <c r="K41" s="247"/>
      <c r="L41" s="278"/>
      <c r="M41" s="278"/>
    </row>
    <row r="42" ht="51" customHeight="1" spans="1:13">
      <c r="A42" s="235">
        <v>29</v>
      </c>
      <c r="B42" s="255"/>
      <c r="C42" s="12"/>
      <c r="D42" s="236"/>
      <c r="E42" s="235"/>
      <c r="F42" s="235"/>
      <c r="G42" s="235"/>
      <c r="H42" s="235"/>
      <c r="I42" s="292"/>
      <c r="J42" s="292"/>
      <c r="K42" s="247"/>
      <c r="L42" s="278"/>
      <c r="M42" s="278"/>
    </row>
    <row r="43" ht="27" customHeight="1" spans="1:13">
      <c r="A43" s="235">
        <v>30</v>
      </c>
      <c r="B43" s="255"/>
      <c r="C43" s="163"/>
      <c r="D43" s="236"/>
      <c r="E43" s="235"/>
      <c r="F43" s="235"/>
      <c r="G43" s="247"/>
      <c r="H43" s="247"/>
      <c r="I43" s="292"/>
      <c r="J43" s="292"/>
      <c r="K43" s="247"/>
      <c r="L43" s="247"/>
      <c r="M43" s="247"/>
    </row>
    <row r="44" ht="27.95" customHeight="1" spans="1:13">
      <c r="A44" s="235">
        <v>31</v>
      </c>
      <c r="B44" s="258"/>
      <c r="C44" s="163"/>
      <c r="D44" s="236"/>
      <c r="E44" s="235"/>
      <c r="F44" s="235"/>
      <c r="G44" s="247"/>
      <c r="H44" s="247"/>
      <c r="I44" s="292"/>
      <c r="J44" s="292"/>
      <c r="K44" s="247"/>
      <c r="L44" s="293"/>
      <c r="M44" s="293"/>
    </row>
    <row r="45" ht="26.1" customHeight="1" spans="1:13">
      <c r="A45" s="235">
        <v>32</v>
      </c>
      <c r="B45" s="259" t="s">
        <v>61</v>
      </c>
      <c r="C45" s="260"/>
      <c r="D45" s="240"/>
      <c r="E45" s="235"/>
      <c r="F45" s="235"/>
      <c r="G45" s="235"/>
      <c r="H45" s="235"/>
      <c r="I45" s="292"/>
      <c r="J45" s="292"/>
      <c r="K45" s="247"/>
      <c r="L45" s="293"/>
      <c r="M45" s="293"/>
    </row>
    <row r="46" ht="21.95" customHeight="1" spans="1:13">
      <c r="A46" s="235">
        <v>33</v>
      </c>
      <c r="B46" s="261"/>
      <c r="C46" s="260"/>
      <c r="D46" s="241"/>
      <c r="E46" s="235"/>
      <c r="F46" s="235"/>
      <c r="G46" s="235"/>
      <c r="H46" s="235"/>
      <c r="I46" s="292"/>
      <c r="J46" s="292"/>
      <c r="K46" s="247"/>
      <c r="L46" s="293"/>
      <c r="M46" s="293"/>
    </row>
    <row r="47" ht="21.95" customHeight="1" spans="1:13">
      <c r="A47" s="235">
        <v>34</v>
      </c>
      <c r="B47" s="261"/>
      <c r="C47" s="260"/>
      <c r="D47" s="241"/>
      <c r="E47" s="235"/>
      <c r="F47" s="235"/>
      <c r="G47" s="235"/>
      <c r="H47" s="235"/>
      <c r="I47" s="247"/>
      <c r="J47" s="247"/>
      <c r="K47" s="247"/>
      <c r="L47" s="293"/>
      <c r="M47" s="293"/>
    </row>
    <row r="48" ht="21.95" customHeight="1" spans="1:13">
      <c r="A48" s="235">
        <v>35</v>
      </c>
      <c r="B48" s="261"/>
      <c r="C48" s="260"/>
      <c r="D48" s="241"/>
      <c r="E48" s="235"/>
      <c r="F48" s="235"/>
      <c r="G48" s="235"/>
      <c r="H48" s="235"/>
      <c r="I48" s="294"/>
      <c r="J48" s="294"/>
      <c r="K48" s="294"/>
      <c r="L48" s="294"/>
      <c r="M48" s="294"/>
    </row>
    <row r="49" ht="21.95" customHeight="1" spans="1:13">
      <c r="A49" s="235">
        <v>36</v>
      </c>
      <c r="B49" s="261"/>
      <c r="C49" s="260"/>
      <c r="D49" s="241"/>
      <c r="E49" s="235"/>
      <c r="F49" s="235"/>
      <c r="G49" s="235"/>
      <c r="H49" s="235"/>
      <c r="I49" s="294"/>
      <c r="J49" s="294"/>
      <c r="K49" s="294"/>
      <c r="L49" s="294"/>
      <c r="M49" s="294"/>
    </row>
    <row r="50" ht="21.95" customHeight="1" spans="1:13">
      <c r="A50" s="235">
        <v>37</v>
      </c>
      <c r="B50" s="262"/>
      <c r="C50" s="260"/>
      <c r="D50" s="246"/>
      <c r="E50" s="235"/>
      <c r="F50" s="235"/>
      <c r="G50" s="235"/>
      <c r="H50" s="235"/>
      <c r="I50" s="282"/>
      <c r="J50" s="282"/>
      <c r="K50" s="282"/>
      <c r="L50" s="294"/>
      <c r="M50" s="282"/>
    </row>
    <row r="51" ht="21.95" customHeight="1" spans="1:13">
      <c r="A51" s="235">
        <v>38</v>
      </c>
      <c r="B51" s="263" t="s">
        <v>62</v>
      </c>
      <c r="C51" s="12"/>
      <c r="D51" s="240"/>
      <c r="E51" s="235"/>
      <c r="F51" s="235"/>
      <c r="G51" s="264"/>
      <c r="H51" s="265"/>
      <c r="I51" s="294"/>
      <c r="J51" s="294"/>
      <c r="K51" s="294"/>
      <c r="L51" s="295"/>
      <c r="M51" s="294"/>
    </row>
    <row r="52" ht="21.95" customHeight="1" spans="1:13">
      <c r="A52" s="235">
        <v>39</v>
      </c>
      <c r="B52" s="266"/>
      <c r="C52" s="12"/>
      <c r="D52" s="241"/>
      <c r="E52" s="265"/>
      <c r="F52" s="265"/>
      <c r="G52" s="267"/>
      <c r="H52" s="265"/>
      <c r="I52" s="294"/>
      <c r="J52" s="294"/>
      <c r="K52" s="294"/>
      <c r="L52" s="296"/>
      <c r="M52" s="294"/>
    </row>
    <row r="53" ht="27" customHeight="1" spans="1:13">
      <c r="A53" s="235">
        <v>40</v>
      </c>
      <c r="B53" s="268"/>
      <c r="C53" s="12"/>
      <c r="D53" s="246"/>
      <c r="E53" s="265"/>
      <c r="F53" s="265"/>
      <c r="G53" s="269"/>
      <c r="H53" s="235"/>
      <c r="I53" s="247"/>
      <c r="J53" s="247"/>
      <c r="K53" s="247"/>
      <c r="L53" s="297"/>
      <c r="M53" s="293"/>
    </row>
    <row r="54" ht="30" customHeight="1" spans="1:13">
      <c r="A54" s="235">
        <v>41</v>
      </c>
      <c r="B54" s="18" t="s">
        <v>63</v>
      </c>
      <c r="C54" s="12"/>
      <c r="D54" s="236"/>
      <c r="E54" s="265"/>
      <c r="F54" s="265"/>
      <c r="G54" s="235"/>
      <c r="H54" s="235"/>
      <c r="I54" s="247"/>
      <c r="J54" s="247"/>
      <c r="K54" s="247"/>
      <c r="L54" s="294"/>
      <c r="M54" s="294"/>
    </row>
    <row r="55" ht="21.95" customHeight="1" spans="1:13">
      <c r="A55" s="235">
        <v>42</v>
      </c>
      <c r="B55" s="18" t="s">
        <v>64</v>
      </c>
      <c r="C55" s="12"/>
      <c r="D55" s="270"/>
      <c r="E55" s="265"/>
      <c r="F55" s="265"/>
      <c r="G55" s="247"/>
      <c r="H55" s="247"/>
      <c r="I55" s="247"/>
      <c r="J55" s="247"/>
      <c r="K55" s="247"/>
      <c r="L55" s="293"/>
      <c r="M55" s="293"/>
    </row>
    <row r="56" ht="34.5" customHeight="1" spans="1:13">
      <c r="A56" s="251">
        <v>43</v>
      </c>
      <c r="B56" s="263" t="s">
        <v>65</v>
      </c>
      <c r="C56" s="12"/>
      <c r="D56" s="270"/>
      <c r="E56" s="265"/>
      <c r="F56" s="265"/>
      <c r="G56" s="235"/>
      <c r="H56" s="235"/>
      <c r="I56" s="247"/>
      <c r="J56" s="247"/>
      <c r="K56" s="247"/>
      <c r="L56" s="293"/>
      <c r="M56" s="293"/>
    </row>
    <row r="57" ht="34.5" customHeight="1" spans="1:13">
      <c r="A57" s="252"/>
      <c r="B57" s="266"/>
      <c r="C57" s="12"/>
      <c r="D57" s="270"/>
      <c r="E57" s="265"/>
      <c r="F57" s="264"/>
      <c r="G57" s="251"/>
      <c r="H57" s="251"/>
      <c r="I57" s="298"/>
      <c r="J57" s="298"/>
      <c r="K57" s="298"/>
      <c r="L57" s="299"/>
      <c r="M57" s="299"/>
    </row>
    <row r="58" ht="34.5" customHeight="1" spans="1:13">
      <c r="A58" s="252"/>
      <c r="B58" s="266"/>
      <c r="C58" s="12"/>
      <c r="D58" s="270"/>
      <c r="E58" s="265"/>
      <c r="F58" s="264"/>
      <c r="G58" s="251"/>
      <c r="H58" s="251"/>
      <c r="I58" s="298"/>
      <c r="J58" s="298"/>
      <c r="K58" s="298"/>
      <c r="L58" s="299"/>
      <c r="M58" s="299"/>
    </row>
    <row r="59" ht="18.95" customHeight="1" spans="1:13">
      <c r="A59" s="251">
        <v>44</v>
      </c>
      <c r="B59" s="271" t="s">
        <v>66</v>
      </c>
      <c r="C59" s="156"/>
      <c r="D59" s="272"/>
      <c r="E59" s="265"/>
      <c r="F59" s="264"/>
      <c r="G59" s="251"/>
      <c r="H59" s="251"/>
      <c r="I59" s="298"/>
      <c r="J59" s="298"/>
      <c r="K59" s="298"/>
      <c r="L59" s="298"/>
      <c r="M59" s="298"/>
    </row>
    <row r="60" ht="18.95" customHeight="1" spans="1:13">
      <c r="A60" s="273"/>
      <c r="B60" s="274"/>
      <c r="C60" s="163"/>
      <c r="D60" s="275"/>
      <c r="E60" s="235"/>
      <c r="F60" s="269"/>
      <c r="G60" s="273"/>
      <c r="H60" s="273"/>
      <c r="I60" s="300"/>
      <c r="J60" s="300"/>
      <c r="K60" s="300"/>
      <c r="L60" s="300"/>
      <c r="M60" s="300"/>
    </row>
    <row r="61" ht="27.95" customHeight="1" spans="1:13">
      <c r="A61" s="235">
        <v>46</v>
      </c>
      <c r="B61" s="276" t="s">
        <v>67</v>
      </c>
      <c r="C61" s="163"/>
      <c r="D61" s="236"/>
      <c r="E61" s="235"/>
      <c r="F61" s="235"/>
      <c r="G61" s="247"/>
      <c r="H61" s="247"/>
      <c r="I61" s="244"/>
      <c r="J61" s="244"/>
      <c r="K61" s="244"/>
      <c r="L61" s="247"/>
      <c r="M61" s="244"/>
    </row>
  </sheetData>
  <mergeCells count="25">
    <mergeCell ref="A1:M1"/>
    <mergeCell ref="B3:C3"/>
    <mergeCell ref="A56:A58"/>
    <mergeCell ref="A59:A60"/>
    <mergeCell ref="B35:B36"/>
    <mergeCell ref="B37:B44"/>
    <mergeCell ref="B45:B50"/>
    <mergeCell ref="B51:B53"/>
    <mergeCell ref="B56:B58"/>
    <mergeCell ref="B59:B60"/>
    <mergeCell ref="D45:D50"/>
    <mergeCell ref="D51:D53"/>
    <mergeCell ref="D59:D60"/>
    <mergeCell ref="F59:F60"/>
    <mergeCell ref="G51:G53"/>
    <mergeCell ref="G59:G60"/>
    <mergeCell ref="H4:H18"/>
    <mergeCell ref="H19:H21"/>
    <mergeCell ref="H23:H29"/>
    <mergeCell ref="I59:I60"/>
    <mergeCell ref="J59:J60"/>
    <mergeCell ref="K59:K60"/>
    <mergeCell ref="L51:L53"/>
    <mergeCell ref="L59:L60"/>
    <mergeCell ref="M59:M6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workbookViewId="0">
      <selection activeCell="I43" sqref="I43"/>
    </sheetView>
  </sheetViews>
  <sheetFormatPr defaultColWidth="7.88333333333333" defaultRowHeight="13.5"/>
  <cols>
    <col min="1" max="1" width="4.13333333333333" style="110" customWidth="1"/>
    <col min="2" max="2" width="13" style="110" customWidth="1"/>
    <col min="3" max="3" width="9.25" style="110" customWidth="1"/>
    <col min="4" max="4" width="8.75" style="110" customWidth="1"/>
    <col min="5" max="5" width="10.1333333333333" style="110" customWidth="1"/>
    <col min="6" max="6" width="8.88333333333333" style="110" customWidth="1"/>
    <col min="7" max="7" width="8.38333333333333" style="110"/>
    <col min="8" max="8" width="7.5" style="110" customWidth="1"/>
    <col min="9" max="9" width="9.13333333333333" style="111" customWidth="1"/>
    <col min="10" max="10" width="11.25" style="110" customWidth="1"/>
    <col min="11" max="11" width="12.6333333333333" style="110" customWidth="1"/>
    <col min="12" max="12" width="10.3833333333333" style="110" customWidth="1"/>
    <col min="13" max="13" width="11.8833333333333" style="110" customWidth="1"/>
    <col min="14" max="14" width="10.3833333333333" style="110" customWidth="1"/>
    <col min="15" max="15" width="14.8833333333333" style="110" customWidth="1"/>
    <col min="16" max="16" width="11.775" style="110"/>
    <col min="17" max="17" width="10.1333333333333" style="110"/>
    <col min="18" max="18" width="7.88333333333333" style="110"/>
    <col min="19" max="19" width="10.1333333333333" style="110"/>
    <col min="20" max="16379" width="7.88333333333333" style="110"/>
  </cols>
  <sheetData>
    <row r="1" s="110" customFormat="1" ht="28.5" customHeight="1" spans="1:14">
      <c r="A1" s="112" t="s">
        <v>68</v>
      </c>
      <c r="B1" s="112"/>
      <c r="C1" s="112"/>
      <c r="D1" s="112"/>
      <c r="E1" s="112"/>
      <c r="F1" s="112"/>
      <c r="G1" s="112"/>
      <c r="H1" s="112"/>
      <c r="I1" s="158"/>
      <c r="J1" s="112"/>
      <c r="K1" s="112"/>
      <c r="L1" s="112"/>
      <c r="M1" s="112"/>
      <c r="N1" s="112"/>
    </row>
    <row r="2" s="110" customFormat="1" ht="25.5" customHeight="1" spans="1:14">
      <c r="A2" s="113" t="s">
        <v>69</v>
      </c>
      <c r="B2" s="113"/>
      <c r="C2" s="113"/>
      <c r="D2" s="114">
        <v>43820</v>
      </c>
      <c r="E2" s="114"/>
      <c r="F2" s="114"/>
      <c r="G2" s="114"/>
      <c r="H2" s="114"/>
      <c r="I2" s="159"/>
      <c r="J2" s="114"/>
      <c r="K2" s="160" t="s">
        <v>70</v>
      </c>
      <c r="L2" s="160"/>
      <c r="M2" s="160"/>
      <c r="N2" s="160"/>
    </row>
    <row r="3" s="110" customFormat="1" ht="38.25" customHeight="1" spans="1:14">
      <c r="A3" s="115" t="s">
        <v>1</v>
      </c>
      <c r="B3" s="115" t="s">
        <v>71</v>
      </c>
      <c r="C3" s="115"/>
      <c r="D3" s="115" t="s">
        <v>72</v>
      </c>
      <c r="E3" s="116" t="s">
        <v>73</v>
      </c>
      <c r="F3" s="115" t="s">
        <v>74</v>
      </c>
      <c r="G3" s="117" t="s">
        <v>75</v>
      </c>
      <c r="H3" s="118" t="s">
        <v>76</v>
      </c>
      <c r="I3" s="116" t="s">
        <v>77</v>
      </c>
      <c r="J3" s="115" t="s">
        <v>78</v>
      </c>
      <c r="K3" s="115"/>
      <c r="L3" s="115"/>
      <c r="M3" s="117" t="s">
        <v>79</v>
      </c>
      <c r="N3" s="128" t="s">
        <v>80</v>
      </c>
    </row>
    <row r="4" s="110" customFormat="1" ht="51.95" customHeight="1" spans="1:14">
      <c r="A4" s="115"/>
      <c r="B4" s="115" t="s">
        <v>81</v>
      </c>
      <c r="C4" s="115" t="s">
        <v>82</v>
      </c>
      <c r="D4" s="119"/>
      <c r="E4" s="116"/>
      <c r="F4" s="115"/>
      <c r="G4" s="120"/>
      <c r="H4" s="118"/>
      <c r="I4" s="116"/>
      <c r="J4" s="161" t="s">
        <v>83</v>
      </c>
      <c r="K4" s="162" t="s">
        <v>84</v>
      </c>
      <c r="L4" s="115" t="s">
        <v>85</v>
      </c>
      <c r="M4" s="120"/>
      <c r="N4" s="118"/>
    </row>
    <row r="5" s="110" customFormat="1" ht="25.5" customHeight="1" spans="1:14">
      <c r="A5" s="121" t="s">
        <v>29</v>
      </c>
      <c r="B5" s="121"/>
      <c r="C5" s="121"/>
      <c r="D5" s="122">
        <f t="shared" ref="D5:G5" si="0">D6+D32+D64+D70</f>
        <v>94585.1</v>
      </c>
      <c r="E5" s="222"/>
      <c r="F5" s="122">
        <f t="shared" si="0"/>
        <v>94463</v>
      </c>
      <c r="G5" s="122">
        <f t="shared" si="0"/>
        <v>94585.1</v>
      </c>
      <c r="H5" s="197">
        <v>1.02</v>
      </c>
      <c r="I5" s="122"/>
      <c r="J5" s="122"/>
      <c r="K5" s="122">
        <f>K6+K32+K64+K70</f>
        <v>82918.9715</v>
      </c>
      <c r="L5" s="122"/>
      <c r="M5" s="122">
        <f>M6+M32+M64+M70</f>
        <v>82918.9715</v>
      </c>
      <c r="N5" s="197">
        <v>0.89</v>
      </c>
    </row>
    <row r="6" s="110" customFormat="1" ht="33" customHeight="1" spans="1:14">
      <c r="A6" s="121" t="s">
        <v>86</v>
      </c>
      <c r="B6" s="121"/>
      <c r="C6" s="121"/>
      <c r="D6" s="122">
        <f t="shared" ref="D6:G6" si="1">D7+D18+D19+D20+D22+D23+D24+D25+D26+D27+D28+D29+D30+D31</f>
        <v>28364</v>
      </c>
      <c r="E6" s="122"/>
      <c r="F6" s="122">
        <f t="shared" si="1"/>
        <v>28364</v>
      </c>
      <c r="G6" s="122">
        <f t="shared" si="1"/>
        <v>28364</v>
      </c>
      <c r="H6" s="122"/>
      <c r="I6" s="122"/>
      <c r="J6" s="122"/>
      <c r="K6" s="122">
        <f>SUM(K7:K31)</f>
        <v>25505.454</v>
      </c>
      <c r="L6" s="122"/>
      <c r="M6" s="122">
        <f>SUM(M7:M31)</f>
        <v>25505.454</v>
      </c>
      <c r="N6" s="197">
        <v>0.9</v>
      </c>
    </row>
    <row r="7" s="110" customFormat="1" ht="51" customHeight="1" spans="1:14">
      <c r="A7" s="124">
        <v>1</v>
      </c>
      <c r="B7" s="125" t="s">
        <v>87</v>
      </c>
      <c r="C7" s="126" t="s">
        <v>88</v>
      </c>
      <c r="D7" s="127">
        <v>4858</v>
      </c>
      <c r="E7" s="128" t="s">
        <v>89</v>
      </c>
      <c r="F7" s="127">
        <v>4858</v>
      </c>
      <c r="G7" s="127">
        <v>4858</v>
      </c>
      <c r="H7" s="130"/>
      <c r="I7" s="166" t="s">
        <v>90</v>
      </c>
      <c r="J7" s="128" t="s">
        <v>36</v>
      </c>
      <c r="K7" s="164">
        <v>1089</v>
      </c>
      <c r="L7" s="128" t="s">
        <v>91</v>
      </c>
      <c r="M7" s="164">
        <v>1089</v>
      </c>
      <c r="N7" s="128"/>
    </row>
    <row r="8" s="110" customFormat="1" ht="45" customHeight="1" spans="1:14">
      <c r="A8" s="124"/>
      <c r="B8" s="125"/>
      <c r="C8" s="126"/>
      <c r="D8" s="127"/>
      <c r="E8" s="128"/>
      <c r="F8" s="127"/>
      <c r="G8" s="127"/>
      <c r="H8" s="130"/>
      <c r="I8" s="166" t="s">
        <v>90</v>
      </c>
      <c r="J8" s="128" t="s">
        <v>92</v>
      </c>
      <c r="K8" s="164">
        <v>295.120335</v>
      </c>
      <c r="L8" s="128" t="s">
        <v>91</v>
      </c>
      <c r="M8" s="164">
        <v>295.120335</v>
      </c>
      <c r="N8" s="128"/>
    </row>
    <row r="9" s="110" customFormat="1" ht="24" customHeight="1" spans="1:14">
      <c r="A9" s="124"/>
      <c r="B9" s="125"/>
      <c r="C9" s="126"/>
      <c r="D9" s="127"/>
      <c r="E9" s="128"/>
      <c r="F9" s="127"/>
      <c r="G9" s="127"/>
      <c r="H9" s="130"/>
      <c r="I9" s="166" t="s">
        <v>93</v>
      </c>
      <c r="J9" s="128" t="s">
        <v>94</v>
      </c>
      <c r="K9" s="164">
        <v>109.2</v>
      </c>
      <c r="L9" s="128" t="s">
        <v>91</v>
      </c>
      <c r="M9" s="164">
        <v>109.2</v>
      </c>
      <c r="N9" s="128"/>
    </row>
    <row r="10" s="110" customFormat="1" ht="27" customHeight="1" spans="1:14">
      <c r="A10" s="124"/>
      <c r="B10" s="125"/>
      <c r="C10" s="126"/>
      <c r="D10" s="127"/>
      <c r="E10" s="128"/>
      <c r="F10" s="127"/>
      <c r="G10" s="127"/>
      <c r="H10" s="130"/>
      <c r="I10" s="166" t="s">
        <v>95</v>
      </c>
      <c r="J10" s="128" t="s">
        <v>96</v>
      </c>
      <c r="K10" s="164">
        <v>1281.9</v>
      </c>
      <c r="L10" s="128" t="s">
        <v>91</v>
      </c>
      <c r="M10" s="164">
        <v>1281.9</v>
      </c>
      <c r="N10" s="128"/>
    </row>
    <row r="11" s="110" customFormat="1" ht="27.95" customHeight="1" spans="1:14">
      <c r="A11" s="124"/>
      <c r="B11" s="125"/>
      <c r="C11" s="126"/>
      <c r="D11" s="127"/>
      <c r="E11" s="128"/>
      <c r="F11" s="127"/>
      <c r="G11" s="127"/>
      <c r="H11" s="130"/>
      <c r="I11" s="166" t="s">
        <v>95</v>
      </c>
      <c r="J11" s="128" t="s">
        <v>97</v>
      </c>
      <c r="K11" s="164">
        <v>680</v>
      </c>
      <c r="L11" s="128" t="s">
        <v>91</v>
      </c>
      <c r="M11" s="164">
        <v>680</v>
      </c>
      <c r="N11" s="128"/>
    </row>
    <row r="12" s="110" customFormat="1" ht="39.95" customHeight="1" spans="1:14">
      <c r="A12" s="124"/>
      <c r="B12" s="125"/>
      <c r="C12" s="126"/>
      <c r="D12" s="127"/>
      <c r="E12" s="128"/>
      <c r="F12" s="127"/>
      <c r="G12" s="127"/>
      <c r="H12" s="130"/>
      <c r="I12" s="166" t="s">
        <v>98</v>
      </c>
      <c r="J12" s="128" t="s">
        <v>99</v>
      </c>
      <c r="K12" s="164">
        <v>105.73</v>
      </c>
      <c r="L12" s="128" t="s">
        <v>91</v>
      </c>
      <c r="M12" s="164">
        <v>105.73</v>
      </c>
      <c r="N12" s="128"/>
    </row>
    <row r="13" s="110" customFormat="1" ht="33" customHeight="1" spans="1:14">
      <c r="A13" s="124"/>
      <c r="B13" s="125"/>
      <c r="C13" s="126"/>
      <c r="D13" s="127"/>
      <c r="E13" s="128"/>
      <c r="F13" s="127"/>
      <c r="G13" s="127"/>
      <c r="H13" s="130"/>
      <c r="I13" s="166" t="s">
        <v>93</v>
      </c>
      <c r="J13" s="128" t="s">
        <v>100</v>
      </c>
      <c r="K13" s="164">
        <v>325</v>
      </c>
      <c r="L13" s="128" t="s">
        <v>91</v>
      </c>
      <c r="M13" s="164">
        <v>325</v>
      </c>
      <c r="N13" s="128"/>
    </row>
    <row r="14" s="110" customFormat="1" ht="45.95" customHeight="1" spans="1:14">
      <c r="A14" s="124"/>
      <c r="B14" s="125"/>
      <c r="C14" s="126"/>
      <c r="D14" s="127"/>
      <c r="E14" s="128"/>
      <c r="F14" s="127"/>
      <c r="G14" s="127"/>
      <c r="H14" s="130"/>
      <c r="I14" s="166" t="s">
        <v>101</v>
      </c>
      <c r="J14" s="128" t="s">
        <v>50</v>
      </c>
      <c r="K14" s="164">
        <v>670</v>
      </c>
      <c r="L14" s="128" t="s">
        <v>91</v>
      </c>
      <c r="M14" s="164">
        <v>670</v>
      </c>
      <c r="N14" s="128"/>
    </row>
    <row r="15" s="110" customFormat="1" ht="27" customHeight="1" spans="1:14">
      <c r="A15" s="124"/>
      <c r="B15" s="125"/>
      <c r="C15" s="126"/>
      <c r="D15" s="127"/>
      <c r="E15" s="128"/>
      <c r="F15" s="127"/>
      <c r="G15" s="127"/>
      <c r="H15" s="130"/>
      <c r="I15" s="166" t="s">
        <v>102</v>
      </c>
      <c r="J15" s="128" t="s">
        <v>103</v>
      </c>
      <c r="K15" s="164">
        <v>132.049665</v>
      </c>
      <c r="L15" s="128" t="s">
        <v>91</v>
      </c>
      <c r="M15" s="207">
        <v>132.049665</v>
      </c>
      <c r="N15" s="128"/>
    </row>
    <row r="16" s="110" customFormat="1" ht="27" customHeight="1" spans="1:14">
      <c r="A16" s="124"/>
      <c r="B16" s="125"/>
      <c r="C16" s="126"/>
      <c r="D16" s="127"/>
      <c r="E16" s="128"/>
      <c r="F16" s="127"/>
      <c r="G16" s="127"/>
      <c r="H16" s="130"/>
      <c r="I16" s="166" t="s">
        <v>102</v>
      </c>
      <c r="J16" s="128" t="s">
        <v>104</v>
      </c>
      <c r="K16" s="164">
        <v>20</v>
      </c>
      <c r="L16" s="165" t="s">
        <v>91</v>
      </c>
      <c r="M16" s="128">
        <v>20</v>
      </c>
      <c r="N16" s="208"/>
    </row>
    <row r="17" s="110" customFormat="1" ht="62" customHeight="1" spans="1:15">
      <c r="A17" s="124"/>
      <c r="B17" s="125"/>
      <c r="C17" s="126"/>
      <c r="D17" s="127"/>
      <c r="E17" s="128"/>
      <c r="F17" s="127"/>
      <c r="G17" s="127"/>
      <c r="H17" s="130"/>
      <c r="I17" s="209" t="s">
        <v>105</v>
      </c>
      <c r="J17" s="128" t="s">
        <v>106</v>
      </c>
      <c r="K17" s="164">
        <v>150</v>
      </c>
      <c r="L17" s="165" t="s">
        <v>91</v>
      </c>
      <c r="M17" s="128">
        <v>150</v>
      </c>
      <c r="N17" s="208"/>
      <c r="O17" s="186"/>
    </row>
    <row r="18" s="110" customFormat="1" ht="36" customHeight="1" spans="1:14">
      <c r="A18" s="124"/>
      <c r="B18" s="125"/>
      <c r="C18" s="128" t="s">
        <v>107</v>
      </c>
      <c r="D18" s="127">
        <v>20</v>
      </c>
      <c r="E18" s="128" t="s">
        <v>108</v>
      </c>
      <c r="F18" s="127">
        <v>20</v>
      </c>
      <c r="G18" s="127">
        <v>20</v>
      </c>
      <c r="H18" s="132"/>
      <c r="I18" s="170" t="s">
        <v>109</v>
      </c>
      <c r="J18" s="128" t="s">
        <v>110</v>
      </c>
      <c r="K18" s="164">
        <v>20</v>
      </c>
      <c r="L18" s="165" t="s">
        <v>91</v>
      </c>
      <c r="M18" s="128">
        <v>20</v>
      </c>
      <c r="N18" s="208"/>
    </row>
    <row r="19" s="110" customFormat="1" ht="30" customHeight="1" spans="1:14">
      <c r="A19" s="124"/>
      <c r="B19" s="125"/>
      <c r="C19" s="128" t="s">
        <v>111</v>
      </c>
      <c r="D19" s="127">
        <v>40</v>
      </c>
      <c r="E19" s="128" t="s">
        <v>112</v>
      </c>
      <c r="F19" s="127">
        <v>40</v>
      </c>
      <c r="G19" s="127">
        <v>40</v>
      </c>
      <c r="H19" s="134"/>
      <c r="I19" s="169" t="s">
        <v>98</v>
      </c>
      <c r="J19" s="128" t="s">
        <v>111</v>
      </c>
      <c r="K19" s="164">
        <v>40</v>
      </c>
      <c r="L19" s="128" t="s">
        <v>113</v>
      </c>
      <c r="M19" s="168">
        <v>40</v>
      </c>
      <c r="N19" s="128"/>
    </row>
    <row r="20" s="110" customFormat="1" ht="24" customHeight="1" spans="1:14">
      <c r="A20" s="124">
        <v>2</v>
      </c>
      <c r="B20" s="128" t="s">
        <v>114</v>
      </c>
      <c r="C20" s="128" t="s">
        <v>115</v>
      </c>
      <c r="D20" s="135">
        <v>563</v>
      </c>
      <c r="E20" s="128" t="s">
        <v>116</v>
      </c>
      <c r="F20" s="135">
        <v>563</v>
      </c>
      <c r="G20" s="135">
        <v>563</v>
      </c>
      <c r="H20" s="136"/>
      <c r="I20" s="169"/>
      <c r="J20" s="45" t="s">
        <v>115</v>
      </c>
      <c r="K20" s="164">
        <v>264</v>
      </c>
      <c r="L20" s="128" t="s">
        <v>117</v>
      </c>
      <c r="M20" s="164">
        <v>264</v>
      </c>
      <c r="N20" s="128"/>
    </row>
    <row r="21" s="110" customFormat="1" ht="24" customHeight="1" spans="1:14">
      <c r="A21" s="124"/>
      <c r="B21" s="128"/>
      <c r="C21" s="128"/>
      <c r="D21" s="135"/>
      <c r="E21" s="128"/>
      <c r="F21" s="135"/>
      <c r="G21" s="135"/>
      <c r="H21" s="136"/>
      <c r="I21" s="169"/>
      <c r="J21" s="45"/>
      <c r="K21" s="128">
        <v>299</v>
      </c>
      <c r="L21" s="128" t="s">
        <v>117</v>
      </c>
      <c r="M21" s="128">
        <v>299</v>
      </c>
      <c r="N21" s="128"/>
    </row>
    <row r="22" s="110" customFormat="1" ht="46.5" customHeight="1" spans="1:14">
      <c r="A22" s="124">
        <v>3</v>
      </c>
      <c r="B22" s="128" t="s">
        <v>118</v>
      </c>
      <c r="C22" s="128" t="s">
        <v>118</v>
      </c>
      <c r="D22" s="135">
        <v>3000</v>
      </c>
      <c r="E22" s="128" t="s">
        <v>119</v>
      </c>
      <c r="F22" s="135">
        <v>3000</v>
      </c>
      <c r="G22" s="135">
        <v>3000</v>
      </c>
      <c r="H22" s="136"/>
      <c r="I22" s="169"/>
      <c r="J22" s="45" t="s">
        <v>118</v>
      </c>
      <c r="K22" s="128">
        <v>295</v>
      </c>
      <c r="L22" s="128" t="s">
        <v>120</v>
      </c>
      <c r="M22" s="128">
        <v>295</v>
      </c>
      <c r="N22" s="128"/>
    </row>
    <row r="23" s="110" customFormat="1" ht="54.75" customHeight="1" spans="1:14">
      <c r="A23" s="124">
        <v>4</v>
      </c>
      <c r="B23" s="137" t="s">
        <v>121</v>
      </c>
      <c r="C23" s="128" t="s">
        <v>122</v>
      </c>
      <c r="D23" s="128">
        <v>2077</v>
      </c>
      <c r="E23" s="128" t="s">
        <v>123</v>
      </c>
      <c r="F23" s="135">
        <v>2077</v>
      </c>
      <c r="G23" s="135">
        <v>2077</v>
      </c>
      <c r="H23" s="138"/>
      <c r="I23" s="170"/>
      <c r="J23" s="128" t="s">
        <v>122</v>
      </c>
      <c r="K23" s="135">
        <v>2077</v>
      </c>
      <c r="L23" s="128" t="s">
        <v>124</v>
      </c>
      <c r="M23" s="135">
        <v>2077</v>
      </c>
      <c r="N23" s="128"/>
    </row>
    <row r="24" s="110" customFormat="1" ht="36.95" customHeight="1" spans="1:14">
      <c r="A24" s="124">
        <v>5</v>
      </c>
      <c r="B24" s="137" t="s">
        <v>125</v>
      </c>
      <c r="C24" s="137" t="s">
        <v>125</v>
      </c>
      <c r="D24" s="137">
        <v>4455</v>
      </c>
      <c r="E24" s="137" t="s">
        <v>126</v>
      </c>
      <c r="F24" s="137">
        <v>4455</v>
      </c>
      <c r="G24" s="137">
        <v>4455</v>
      </c>
      <c r="H24" s="137"/>
      <c r="I24" s="170"/>
      <c r="J24" s="137" t="s">
        <v>127</v>
      </c>
      <c r="K24" s="137">
        <v>4455</v>
      </c>
      <c r="L24" s="137" t="s">
        <v>128</v>
      </c>
      <c r="M24" s="137">
        <v>4455</v>
      </c>
      <c r="N24" s="137"/>
    </row>
    <row r="25" s="110" customFormat="1" ht="36.95" customHeight="1" spans="1:14">
      <c r="A25" s="124">
        <v>6</v>
      </c>
      <c r="B25" s="137" t="s">
        <v>129</v>
      </c>
      <c r="C25" s="137" t="s">
        <v>129</v>
      </c>
      <c r="D25" s="137">
        <v>12393</v>
      </c>
      <c r="E25" s="137" t="s">
        <v>130</v>
      </c>
      <c r="F25" s="137">
        <v>12393</v>
      </c>
      <c r="G25" s="137">
        <v>12393</v>
      </c>
      <c r="H25" s="137"/>
      <c r="I25" s="170"/>
      <c r="J25" s="137" t="s">
        <v>131</v>
      </c>
      <c r="K25" s="137">
        <v>12393</v>
      </c>
      <c r="L25" s="137" t="s">
        <v>132</v>
      </c>
      <c r="M25" s="137">
        <v>12393</v>
      </c>
      <c r="N25" s="137"/>
    </row>
    <row r="26" s="110" customFormat="1" ht="54" customHeight="1" spans="1:14">
      <c r="A26" s="124">
        <v>7</v>
      </c>
      <c r="B26" s="139" t="s">
        <v>133</v>
      </c>
      <c r="C26" s="140" t="s">
        <v>134</v>
      </c>
      <c r="D26" s="139">
        <v>93</v>
      </c>
      <c r="E26" s="139" t="s">
        <v>135</v>
      </c>
      <c r="F26" s="139">
        <v>93</v>
      </c>
      <c r="G26" s="139">
        <v>93</v>
      </c>
      <c r="H26" s="140"/>
      <c r="I26" s="171"/>
      <c r="J26" s="139" t="s">
        <v>133</v>
      </c>
      <c r="K26" s="172">
        <v>43.08</v>
      </c>
      <c r="L26" s="164" t="s">
        <v>136</v>
      </c>
      <c r="M26" s="172">
        <v>43.08</v>
      </c>
      <c r="N26" s="164"/>
    </row>
    <row r="27" s="110" customFormat="1" ht="51" customHeight="1" spans="1:14">
      <c r="A27" s="124">
        <v>8</v>
      </c>
      <c r="B27" s="139" t="s">
        <v>137</v>
      </c>
      <c r="C27" s="140" t="s">
        <v>134</v>
      </c>
      <c r="D27" s="139">
        <v>13</v>
      </c>
      <c r="E27" s="139" t="s">
        <v>138</v>
      </c>
      <c r="F27" s="139">
        <v>13</v>
      </c>
      <c r="G27" s="139">
        <v>13</v>
      </c>
      <c r="H27" s="140"/>
      <c r="I27" s="171"/>
      <c r="J27" s="139" t="s">
        <v>137</v>
      </c>
      <c r="K27" s="139">
        <v>13</v>
      </c>
      <c r="L27" s="164" t="s">
        <v>136</v>
      </c>
      <c r="M27" s="139">
        <v>13</v>
      </c>
      <c r="N27" s="164"/>
    </row>
    <row r="28" s="110" customFormat="1" ht="51.95" customHeight="1" spans="1:14">
      <c r="A28" s="124">
        <v>9</v>
      </c>
      <c r="B28" s="139" t="s">
        <v>139</v>
      </c>
      <c r="C28" s="139" t="s">
        <v>139</v>
      </c>
      <c r="D28" s="139">
        <v>45</v>
      </c>
      <c r="E28" s="139" t="s">
        <v>140</v>
      </c>
      <c r="F28" s="139">
        <v>45</v>
      </c>
      <c r="G28" s="139">
        <v>45</v>
      </c>
      <c r="H28" s="141"/>
      <c r="I28" s="171"/>
      <c r="J28" s="139" t="s">
        <v>139</v>
      </c>
      <c r="K28" s="139">
        <v>32.47</v>
      </c>
      <c r="L28" s="164" t="s">
        <v>136</v>
      </c>
      <c r="M28" s="139">
        <v>32.47</v>
      </c>
      <c r="N28" s="164"/>
    </row>
    <row r="29" s="110" customFormat="1" ht="54" customHeight="1" spans="1:14">
      <c r="A29" s="124">
        <v>10</v>
      </c>
      <c r="B29" s="139" t="s">
        <v>141</v>
      </c>
      <c r="C29" s="139" t="s">
        <v>141</v>
      </c>
      <c r="D29" s="139">
        <v>52</v>
      </c>
      <c r="E29" s="139" t="s">
        <v>135</v>
      </c>
      <c r="F29" s="139">
        <v>52</v>
      </c>
      <c r="G29" s="139">
        <v>52</v>
      </c>
      <c r="H29" s="142"/>
      <c r="I29" s="173"/>
      <c r="J29" s="139" t="s">
        <v>141</v>
      </c>
      <c r="K29" s="139">
        <v>31.904</v>
      </c>
      <c r="L29" s="164" t="s">
        <v>136</v>
      </c>
      <c r="M29" s="139">
        <v>31.904</v>
      </c>
      <c r="N29" s="164"/>
    </row>
    <row r="30" s="110" customFormat="1" ht="32.1" customHeight="1" spans="1:14">
      <c r="A30" s="124">
        <v>11</v>
      </c>
      <c r="B30" s="139" t="s">
        <v>142</v>
      </c>
      <c r="C30" s="139" t="s">
        <v>142</v>
      </c>
      <c r="D30" s="139">
        <v>320</v>
      </c>
      <c r="E30" s="139" t="s">
        <v>143</v>
      </c>
      <c r="F30" s="139">
        <v>320</v>
      </c>
      <c r="G30" s="139">
        <v>320</v>
      </c>
      <c r="H30" s="140"/>
      <c r="I30" s="171"/>
      <c r="J30" s="139" t="s">
        <v>144</v>
      </c>
      <c r="K30" s="172">
        <v>320</v>
      </c>
      <c r="L30" s="140" t="s">
        <v>120</v>
      </c>
      <c r="M30" s="172">
        <v>320</v>
      </c>
      <c r="N30" s="140"/>
    </row>
    <row r="31" s="110" customFormat="1" ht="32.1" customHeight="1" spans="1:14">
      <c r="A31" s="124">
        <v>12</v>
      </c>
      <c r="B31" s="139" t="s">
        <v>145</v>
      </c>
      <c r="C31" s="139" t="s">
        <v>145</v>
      </c>
      <c r="D31" s="139">
        <v>435</v>
      </c>
      <c r="E31" s="139" t="s">
        <v>146</v>
      </c>
      <c r="F31" s="139">
        <v>435</v>
      </c>
      <c r="G31" s="139">
        <v>435</v>
      </c>
      <c r="H31" s="140"/>
      <c r="I31" s="171"/>
      <c r="J31" s="139" t="s">
        <v>145</v>
      </c>
      <c r="K31" s="139">
        <v>364</v>
      </c>
      <c r="L31" s="140" t="s">
        <v>120</v>
      </c>
      <c r="M31" s="139">
        <v>364</v>
      </c>
      <c r="N31" s="140"/>
    </row>
    <row r="32" s="110" customFormat="1" ht="28.5" customHeight="1" spans="1:15">
      <c r="A32" s="121" t="s">
        <v>147</v>
      </c>
      <c r="B32" s="143"/>
      <c r="C32" s="143"/>
      <c r="D32" s="122">
        <f>SUM(D33:D63)</f>
        <v>40632</v>
      </c>
      <c r="E32" s="122"/>
      <c r="F32" s="122">
        <f>SUM(F33:F63)</f>
        <v>40632</v>
      </c>
      <c r="G32" s="122">
        <f>SUM(G33:G63)</f>
        <v>40632</v>
      </c>
      <c r="H32" s="122"/>
      <c r="I32" s="122"/>
      <c r="J32" s="122"/>
      <c r="K32" s="122">
        <f>SUM(K33:K63)</f>
        <v>31824.4175</v>
      </c>
      <c r="L32" s="122"/>
      <c r="M32" s="122">
        <f>SUM(M33:M63)</f>
        <v>31824.4175</v>
      </c>
      <c r="N32" s="197">
        <v>0.7832</v>
      </c>
      <c r="O32" s="174"/>
    </row>
    <row r="33" s="110" customFormat="1" ht="24" spans="1:15">
      <c r="A33" s="144">
        <v>13</v>
      </c>
      <c r="B33" s="149" t="s">
        <v>87</v>
      </c>
      <c r="C33" s="149" t="s">
        <v>148</v>
      </c>
      <c r="D33" s="128">
        <v>1269</v>
      </c>
      <c r="E33" s="128" t="s">
        <v>149</v>
      </c>
      <c r="F33" s="135">
        <v>1269</v>
      </c>
      <c r="G33" s="135">
        <v>1269</v>
      </c>
      <c r="H33" s="128"/>
      <c r="I33" s="170" t="s">
        <v>93</v>
      </c>
      <c r="J33" s="128" t="s">
        <v>36</v>
      </c>
      <c r="K33" s="128">
        <v>121</v>
      </c>
      <c r="L33" s="128" t="s">
        <v>91</v>
      </c>
      <c r="M33" s="128">
        <v>121</v>
      </c>
      <c r="N33" s="128"/>
      <c r="O33" s="174"/>
    </row>
    <row r="34" s="110" customFormat="1" ht="24" spans="1:15">
      <c r="A34" s="145"/>
      <c r="B34" s="217"/>
      <c r="C34" s="217"/>
      <c r="D34" s="135"/>
      <c r="E34" s="135"/>
      <c r="F34" s="135"/>
      <c r="G34" s="135"/>
      <c r="H34" s="128"/>
      <c r="I34" s="170" t="s">
        <v>98</v>
      </c>
      <c r="J34" s="128" t="s">
        <v>92</v>
      </c>
      <c r="K34" s="128">
        <v>32.5</v>
      </c>
      <c r="L34" s="128" t="s">
        <v>91</v>
      </c>
      <c r="M34" s="128">
        <v>32.5</v>
      </c>
      <c r="N34" s="128"/>
      <c r="O34" s="174"/>
    </row>
    <row r="35" s="110" customFormat="1" ht="24" customHeight="1" spans="1:15">
      <c r="A35" s="145"/>
      <c r="B35" s="217"/>
      <c r="C35" s="217"/>
      <c r="D35" s="135"/>
      <c r="E35" s="135"/>
      <c r="F35" s="135"/>
      <c r="G35" s="135"/>
      <c r="H35" s="128"/>
      <c r="I35" s="170" t="s">
        <v>98</v>
      </c>
      <c r="J35" s="128" t="s">
        <v>150</v>
      </c>
      <c r="K35" s="128">
        <v>115.5</v>
      </c>
      <c r="L35" s="128" t="s">
        <v>91</v>
      </c>
      <c r="M35" s="128">
        <v>115.5</v>
      </c>
      <c r="N35" s="128"/>
      <c r="O35" s="174"/>
    </row>
    <row r="36" s="110" customFormat="1" ht="27" customHeight="1" spans="1:15">
      <c r="A36" s="145"/>
      <c r="B36" s="217"/>
      <c r="C36" s="217"/>
      <c r="D36" s="135"/>
      <c r="E36" s="135"/>
      <c r="F36" s="135"/>
      <c r="G36" s="135"/>
      <c r="H36" s="128"/>
      <c r="I36" s="170" t="s">
        <v>151</v>
      </c>
      <c r="J36" s="128" t="s">
        <v>152</v>
      </c>
      <c r="K36" s="128">
        <v>1000</v>
      </c>
      <c r="L36" s="128" t="s">
        <v>91</v>
      </c>
      <c r="M36" s="128">
        <v>1000</v>
      </c>
      <c r="N36" s="128"/>
      <c r="O36" s="174"/>
    </row>
    <row r="37" s="110" customFormat="1" ht="24.95" customHeight="1" spans="1:15">
      <c r="A37" s="145"/>
      <c r="B37" s="217"/>
      <c r="C37" s="217"/>
      <c r="D37" s="128">
        <v>30</v>
      </c>
      <c r="E37" s="128" t="s">
        <v>153</v>
      </c>
      <c r="F37" s="128">
        <v>30</v>
      </c>
      <c r="G37" s="128">
        <v>30</v>
      </c>
      <c r="H37" s="128"/>
      <c r="I37" s="170" t="s">
        <v>154</v>
      </c>
      <c r="J37" s="128" t="s">
        <v>155</v>
      </c>
      <c r="K37" s="128">
        <v>30</v>
      </c>
      <c r="L37" s="128" t="s">
        <v>91</v>
      </c>
      <c r="M37" s="128">
        <v>30</v>
      </c>
      <c r="N37" s="128"/>
      <c r="O37" s="174"/>
    </row>
    <row r="38" s="110" customFormat="1" ht="39" customHeight="1" spans="1:15">
      <c r="A38" s="145"/>
      <c r="B38" s="217"/>
      <c r="C38" s="217"/>
      <c r="D38" s="146">
        <v>3345</v>
      </c>
      <c r="E38" s="147" t="s">
        <v>156</v>
      </c>
      <c r="F38" s="148">
        <v>3345</v>
      </c>
      <c r="G38" s="148">
        <v>3345</v>
      </c>
      <c r="H38" s="149"/>
      <c r="I38" s="177" t="s">
        <v>105</v>
      </c>
      <c r="J38" s="128" t="s">
        <v>157</v>
      </c>
      <c r="K38" s="128">
        <v>1000</v>
      </c>
      <c r="L38" s="128" t="s">
        <v>91</v>
      </c>
      <c r="M38" s="128">
        <v>1000</v>
      </c>
      <c r="N38" s="128"/>
      <c r="O38" s="174"/>
    </row>
    <row r="39" s="110" customFormat="1" ht="26" customHeight="1" spans="1:15">
      <c r="A39" s="145"/>
      <c r="B39" s="217"/>
      <c r="C39" s="217"/>
      <c r="D39" s="180"/>
      <c r="E39" s="180"/>
      <c r="F39" s="200"/>
      <c r="G39" s="200"/>
      <c r="H39" s="201"/>
      <c r="I39" s="177"/>
      <c r="J39" s="139" t="s">
        <v>158</v>
      </c>
      <c r="K39" s="172">
        <v>2345</v>
      </c>
      <c r="L39" s="172" t="s">
        <v>128</v>
      </c>
      <c r="M39" s="172">
        <v>2345</v>
      </c>
      <c r="N39" s="172"/>
      <c r="O39" s="179"/>
    </row>
    <row r="40" s="110" customFormat="1" ht="36.95" customHeight="1" spans="1:15">
      <c r="A40" s="145"/>
      <c r="B40" s="217"/>
      <c r="C40" s="217"/>
      <c r="D40" s="202">
        <v>440</v>
      </c>
      <c r="E40" s="128" t="s">
        <v>159</v>
      </c>
      <c r="F40" s="202">
        <v>440</v>
      </c>
      <c r="G40" s="202">
        <v>440</v>
      </c>
      <c r="H40" s="128"/>
      <c r="I40" s="170"/>
      <c r="J40" s="128" t="s">
        <v>160</v>
      </c>
      <c r="K40" s="128">
        <v>440</v>
      </c>
      <c r="L40" s="128" t="s">
        <v>91</v>
      </c>
      <c r="M40" s="128">
        <v>440</v>
      </c>
      <c r="N40" s="128"/>
      <c r="O40" s="174"/>
    </row>
    <row r="41" s="110" customFormat="1" ht="36.95" customHeight="1" spans="1:15">
      <c r="A41" s="145"/>
      <c r="B41" s="217"/>
      <c r="C41" s="217"/>
      <c r="D41" s="203">
        <v>348</v>
      </c>
      <c r="E41" s="128" t="s">
        <v>161</v>
      </c>
      <c r="F41" s="203">
        <v>348</v>
      </c>
      <c r="G41" s="203">
        <v>348</v>
      </c>
      <c r="H41" s="150"/>
      <c r="I41" s="178"/>
      <c r="J41" s="128" t="s">
        <v>160</v>
      </c>
      <c r="K41" s="150">
        <v>348</v>
      </c>
      <c r="L41" s="128" t="s">
        <v>91</v>
      </c>
      <c r="M41" s="150">
        <v>348</v>
      </c>
      <c r="N41" s="128"/>
      <c r="O41" s="174"/>
    </row>
    <row r="42" s="110" customFormat="1" ht="36.95" customHeight="1" spans="1:15">
      <c r="A42" s="145"/>
      <c r="B42" s="217"/>
      <c r="C42" s="217"/>
      <c r="D42" s="150">
        <v>38</v>
      </c>
      <c r="E42" s="128" t="s">
        <v>162</v>
      </c>
      <c r="F42" s="150">
        <v>38</v>
      </c>
      <c r="G42" s="150">
        <v>38</v>
      </c>
      <c r="H42" s="150"/>
      <c r="I42" s="178"/>
      <c r="J42" s="128" t="s">
        <v>163</v>
      </c>
      <c r="K42" s="150">
        <v>38</v>
      </c>
      <c r="L42" s="128" t="s">
        <v>91</v>
      </c>
      <c r="M42" s="150">
        <v>38</v>
      </c>
      <c r="N42" s="150"/>
      <c r="O42" s="174"/>
    </row>
    <row r="43" s="110" customFormat="1" ht="36.95" customHeight="1" spans="1:15">
      <c r="A43" s="218"/>
      <c r="B43" s="214"/>
      <c r="C43" s="214"/>
      <c r="D43" s="150">
        <v>113</v>
      </c>
      <c r="E43" s="128" t="s">
        <v>164</v>
      </c>
      <c r="F43" s="150">
        <v>113</v>
      </c>
      <c r="G43" s="150">
        <v>113</v>
      </c>
      <c r="H43" s="150"/>
      <c r="I43" s="178"/>
      <c r="J43" s="128" t="s">
        <v>165</v>
      </c>
      <c r="K43" s="150">
        <v>113</v>
      </c>
      <c r="L43" s="128" t="s">
        <v>91</v>
      </c>
      <c r="M43" s="150">
        <v>113</v>
      </c>
      <c r="N43" s="150"/>
      <c r="O43" s="174"/>
    </row>
    <row r="44" s="110" customFormat="1" ht="39" customHeight="1" spans="1:15">
      <c r="A44" s="218"/>
      <c r="B44" s="214"/>
      <c r="C44" s="214"/>
      <c r="D44" s="150">
        <v>222</v>
      </c>
      <c r="E44" s="128" t="s">
        <v>166</v>
      </c>
      <c r="F44" s="150">
        <v>222</v>
      </c>
      <c r="G44" s="150">
        <v>222</v>
      </c>
      <c r="H44" s="150"/>
      <c r="I44" s="178"/>
      <c r="J44" s="128" t="s">
        <v>167</v>
      </c>
      <c r="K44" s="150">
        <v>222</v>
      </c>
      <c r="L44" s="128" t="s">
        <v>91</v>
      </c>
      <c r="M44" s="150">
        <v>222</v>
      </c>
      <c r="N44" s="150"/>
      <c r="O44" s="174"/>
    </row>
    <row r="45" s="110" customFormat="1" ht="39" customHeight="1" spans="1:14">
      <c r="A45" s="124">
        <v>14</v>
      </c>
      <c r="B45" s="45" t="s">
        <v>168</v>
      </c>
      <c r="C45" s="45" t="s">
        <v>169</v>
      </c>
      <c r="D45" s="150">
        <v>54</v>
      </c>
      <c r="E45" s="128" t="s">
        <v>170</v>
      </c>
      <c r="F45" s="150">
        <v>54</v>
      </c>
      <c r="G45" s="150">
        <v>54</v>
      </c>
      <c r="H45" s="150"/>
      <c r="I45" s="178"/>
      <c r="J45" s="128" t="s">
        <v>169</v>
      </c>
      <c r="K45" s="150">
        <v>54</v>
      </c>
      <c r="L45" s="128" t="s">
        <v>91</v>
      </c>
      <c r="M45" s="150">
        <v>54</v>
      </c>
      <c r="N45" s="128"/>
    </row>
    <row r="46" s="110" customFormat="1" ht="41" customHeight="1" spans="1:14">
      <c r="A46" s="124">
        <v>15</v>
      </c>
      <c r="B46" s="128" t="s">
        <v>171</v>
      </c>
      <c r="C46" s="139" t="s">
        <v>172</v>
      </c>
      <c r="D46" s="139">
        <v>6441</v>
      </c>
      <c r="E46" s="139" t="s">
        <v>173</v>
      </c>
      <c r="F46" s="139">
        <v>6441</v>
      </c>
      <c r="G46" s="139">
        <v>6441</v>
      </c>
      <c r="H46" s="140"/>
      <c r="I46" s="171"/>
      <c r="J46" s="139" t="s">
        <v>171</v>
      </c>
      <c r="K46" s="139">
        <v>1346.73</v>
      </c>
      <c r="L46" s="140" t="s">
        <v>117</v>
      </c>
      <c r="M46" s="139">
        <v>1346.73</v>
      </c>
      <c r="N46" s="140"/>
    </row>
    <row r="47" s="110" customFormat="1" ht="30" customHeight="1" spans="1:14">
      <c r="A47" s="124">
        <v>16</v>
      </c>
      <c r="B47" s="139" t="s">
        <v>174</v>
      </c>
      <c r="C47" s="139" t="s">
        <v>175</v>
      </c>
      <c r="D47" s="139">
        <v>623</v>
      </c>
      <c r="E47" s="139" t="s">
        <v>176</v>
      </c>
      <c r="F47" s="139">
        <v>623</v>
      </c>
      <c r="G47" s="139">
        <v>623</v>
      </c>
      <c r="H47" s="128"/>
      <c r="I47" s="170"/>
      <c r="J47" s="139" t="s">
        <v>174</v>
      </c>
      <c r="K47" s="172">
        <v>623</v>
      </c>
      <c r="L47" s="172" t="s">
        <v>124</v>
      </c>
      <c r="M47" s="172">
        <v>623</v>
      </c>
      <c r="N47" s="172"/>
    </row>
    <row r="48" s="110" customFormat="1" ht="30" customHeight="1" spans="1:14">
      <c r="A48" s="124">
        <v>17</v>
      </c>
      <c r="B48" s="139" t="s">
        <v>177</v>
      </c>
      <c r="C48" s="139" t="s">
        <v>178</v>
      </c>
      <c r="D48" s="139">
        <v>4230</v>
      </c>
      <c r="E48" s="139" t="s">
        <v>179</v>
      </c>
      <c r="F48" s="139">
        <v>4230</v>
      </c>
      <c r="G48" s="139">
        <v>4230</v>
      </c>
      <c r="H48" s="128"/>
      <c r="I48" s="170"/>
      <c r="J48" s="139" t="s">
        <v>177</v>
      </c>
      <c r="K48" s="172">
        <v>4230</v>
      </c>
      <c r="L48" s="139" t="s">
        <v>180</v>
      </c>
      <c r="M48" s="172">
        <v>4230</v>
      </c>
      <c r="N48" s="139"/>
    </row>
    <row r="49" s="110" customFormat="1" ht="34.5" customHeight="1" spans="1:14">
      <c r="A49" s="124">
        <v>18</v>
      </c>
      <c r="B49" s="137" t="s">
        <v>181</v>
      </c>
      <c r="C49" s="137" t="s">
        <v>181</v>
      </c>
      <c r="D49" s="139">
        <v>1538</v>
      </c>
      <c r="E49" s="139" t="s">
        <v>182</v>
      </c>
      <c r="F49" s="139">
        <v>1538</v>
      </c>
      <c r="G49" s="139">
        <v>1538</v>
      </c>
      <c r="H49" s="128"/>
      <c r="I49" s="170"/>
      <c r="J49" s="137" t="s">
        <v>181</v>
      </c>
      <c r="K49" s="172">
        <v>1538</v>
      </c>
      <c r="L49" s="128" t="s">
        <v>183</v>
      </c>
      <c r="M49" s="172">
        <v>1538</v>
      </c>
      <c r="N49" s="139"/>
    </row>
    <row r="50" s="110" customFormat="1" ht="34.5" customHeight="1" spans="1:14">
      <c r="A50" s="124">
        <v>19</v>
      </c>
      <c r="B50" s="137" t="s">
        <v>184</v>
      </c>
      <c r="C50" s="137" t="s">
        <v>184</v>
      </c>
      <c r="D50" s="139">
        <v>2958</v>
      </c>
      <c r="E50" s="139" t="s">
        <v>185</v>
      </c>
      <c r="F50" s="139">
        <v>2958</v>
      </c>
      <c r="G50" s="139">
        <v>2958</v>
      </c>
      <c r="H50" s="128"/>
      <c r="I50" s="170"/>
      <c r="J50" s="137" t="s">
        <v>178</v>
      </c>
      <c r="K50" s="172">
        <v>2958</v>
      </c>
      <c r="L50" s="128" t="s">
        <v>183</v>
      </c>
      <c r="M50" s="172">
        <v>2958</v>
      </c>
      <c r="N50" s="139"/>
    </row>
    <row r="51" s="110" customFormat="1" ht="34.5" customHeight="1" spans="1:14">
      <c r="A51" s="124">
        <v>20</v>
      </c>
      <c r="B51" s="137" t="s">
        <v>184</v>
      </c>
      <c r="C51" s="137" t="s">
        <v>184</v>
      </c>
      <c r="D51" s="139">
        <v>6437</v>
      </c>
      <c r="E51" s="139" t="s">
        <v>186</v>
      </c>
      <c r="F51" s="139">
        <v>6437</v>
      </c>
      <c r="G51" s="139">
        <v>6437</v>
      </c>
      <c r="H51" s="128"/>
      <c r="I51" s="170"/>
      <c r="J51" s="137" t="s">
        <v>178</v>
      </c>
      <c r="K51" s="172">
        <v>6437</v>
      </c>
      <c r="L51" s="128" t="s">
        <v>183</v>
      </c>
      <c r="M51" s="172">
        <v>6437</v>
      </c>
      <c r="N51" s="139"/>
    </row>
    <row r="52" s="110" customFormat="1" ht="34.5" customHeight="1" spans="1:14">
      <c r="A52" s="124">
        <v>21</v>
      </c>
      <c r="B52" s="137" t="s">
        <v>187</v>
      </c>
      <c r="C52" s="137" t="s">
        <v>187</v>
      </c>
      <c r="D52" s="139">
        <v>3552</v>
      </c>
      <c r="E52" s="139"/>
      <c r="F52" s="139">
        <v>3552</v>
      </c>
      <c r="G52" s="139">
        <v>3552</v>
      </c>
      <c r="H52" s="128"/>
      <c r="I52" s="170"/>
      <c r="J52" s="137" t="s">
        <v>187</v>
      </c>
      <c r="K52" s="172">
        <v>0</v>
      </c>
      <c r="L52" s="128" t="s">
        <v>188</v>
      </c>
      <c r="M52" s="172">
        <v>0</v>
      </c>
      <c r="N52" s="139"/>
    </row>
    <row r="53" s="110" customFormat="1" ht="51" customHeight="1" spans="1:14">
      <c r="A53" s="124">
        <v>22</v>
      </c>
      <c r="B53" s="139" t="s">
        <v>189</v>
      </c>
      <c r="C53" s="140" t="s">
        <v>190</v>
      </c>
      <c r="D53" s="139">
        <v>517</v>
      </c>
      <c r="E53" s="139" t="s">
        <v>191</v>
      </c>
      <c r="F53" s="139">
        <v>517</v>
      </c>
      <c r="G53" s="139">
        <v>517</v>
      </c>
      <c r="H53" s="140"/>
      <c r="I53" s="171"/>
      <c r="J53" s="139" t="s">
        <v>189</v>
      </c>
      <c r="K53" s="141">
        <v>394.6875</v>
      </c>
      <c r="L53" s="164" t="s">
        <v>136</v>
      </c>
      <c r="M53" s="141">
        <v>394.6875</v>
      </c>
      <c r="N53" s="164"/>
    </row>
    <row r="54" s="110" customFormat="1" ht="48" spans="1:14">
      <c r="A54" s="124">
        <v>23</v>
      </c>
      <c r="B54" s="139" t="s">
        <v>133</v>
      </c>
      <c r="C54" s="139" t="s">
        <v>134</v>
      </c>
      <c r="D54" s="139">
        <v>42</v>
      </c>
      <c r="E54" s="139" t="s">
        <v>135</v>
      </c>
      <c r="F54" s="139">
        <v>42</v>
      </c>
      <c r="G54" s="139">
        <v>42</v>
      </c>
      <c r="H54" s="128"/>
      <c r="I54" s="170"/>
      <c r="J54" s="139" t="s">
        <v>133</v>
      </c>
      <c r="K54" s="172">
        <v>42</v>
      </c>
      <c r="L54" s="146" t="s">
        <v>192</v>
      </c>
      <c r="M54" s="172">
        <v>42</v>
      </c>
      <c r="N54" s="139"/>
    </row>
    <row r="55" s="110" customFormat="1" ht="48.95" customHeight="1" spans="1:14">
      <c r="A55" s="124">
        <v>24</v>
      </c>
      <c r="B55" s="139" t="s">
        <v>137</v>
      </c>
      <c r="C55" s="139" t="s">
        <v>134</v>
      </c>
      <c r="D55" s="139">
        <v>70</v>
      </c>
      <c r="E55" s="139" t="s">
        <v>138</v>
      </c>
      <c r="F55" s="139">
        <v>70</v>
      </c>
      <c r="G55" s="139">
        <v>70</v>
      </c>
      <c r="H55" s="128"/>
      <c r="I55" s="170"/>
      <c r="J55" s="139" t="s">
        <v>137</v>
      </c>
      <c r="K55" s="172">
        <v>70</v>
      </c>
      <c r="L55" s="180"/>
      <c r="M55" s="172">
        <v>70</v>
      </c>
      <c r="N55" s="139"/>
    </row>
    <row r="56" s="110" customFormat="1" ht="57" customHeight="1" spans="1:14">
      <c r="A56" s="124">
        <v>25</v>
      </c>
      <c r="B56" s="139" t="s">
        <v>193</v>
      </c>
      <c r="C56" s="139" t="s">
        <v>194</v>
      </c>
      <c r="D56" s="140">
        <v>45</v>
      </c>
      <c r="E56" s="139" t="s">
        <v>138</v>
      </c>
      <c r="F56" s="140">
        <v>45</v>
      </c>
      <c r="G56" s="140">
        <v>45</v>
      </c>
      <c r="H56" s="128"/>
      <c r="I56" s="170"/>
      <c r="J56" s="139" t="s">
        <v>193</v>
      </c>
      <c r="K56" s="172">
        <v>45</v>
      </c>
      <c r="L56" s="139" t="s">
        <v>195</v>
      </c>
      <c r="M56" s="172">
        <v>45</v>
      </c>
      <c r="N56" s="139"/>
    </row>
    <row r="57" s="110" customFormat="1" ht="54" customHeight="1" spans="1:14">
      <c r="A57" s="124">
        <v>26</v>
      </c>
      <c r="B57" s="139" t="s">
        <v>141</v>
      </c>
      <c r="C57" s="139" t="s">
        <v>194</v>
      </c>
      <c r="D57" s="139">
        <v>19</v>
      </c>
      <c r="E57" s="139" t="s">
        <v>135</v>
      </c>
      <c r="F57" s="139">
        <v>19</v>
      </c>
      <c r="G57" s="139">
        <v>19</v>
      </c>
      <c r="H57" s="128"/>
      <c r="I57" s="170"/>
      <c r="J57" s="139" t="s">
        <v>141</v>
      </c>
      <c r="K57" s="172">
        <v>19</v>
      </c>
      <c r="L57" s="139" t="s">
        <v>192</v>
      </c>
      <c r="M57" s="172">
        <v>19</v>
      </c>
      <c r="N57" s="139"/>
    </row>
    <row r="58" s="110" customFormat="1" ht="54" customHeight="1" spans="1:14">
      <c r="A58" s="124">
        <v>27</v>
      </c>
      <c r="B58" s="139" t="s">
        <v>145</v>
      </c>
      <c r="C58" s="152" t="s">
        <v>196</v>
      </c>
      <c r="D58" s="150">
        <v>366</v>
      </c>
      <c r="E58" s="139" t="s">
        <v>146</v>
      </c>
      <c r="F58" s="150">
        <v>366</v>
      </c>
      <c r="G58" s="150">
        <v>366</v>
      </c>
      <c r="H58" s="128"/>
      <c r="I58" s="170"/>
      <c r="J58" s="139" t="s">
        <v>145</v>
      </c>
      <c r="K58" s="172">
        <v>326</v>
      </c>
      <c r="L58" s="139" t="s">
        <v>197</v>
      </c>
      <c r="M58" s="172">
        <v>326</v>
      </c>
      <c r="N58" s="139"/>
    </row>
    <row r="59" s="110" customFormat="1" ht="54" customHeight="1" spans="1:14">
      <c r="A59" s="211">
        <v>28</v>
      </c>
      <c r="B59" s="14" t="s">
        <v>198</v>
      </c>
      <c r="C59" s="45" t="s">
        <v>198</v>
      </c>
      <c r="D59" s="150">
        <v>4754</v>
      </c>
      <c r="E59" s="128" t="s">
        <v>199</v>
      </c>
      <c r="F59" s="150">
        <v>4754</v>
      </c>
      <c r="G59" s="150">
        <v>4754</v>
      </c>
      <c r="H59" s="150"/>
      <c r="I59" s="178"/>
      <c r="J59" s="128" t="s">
        <v>200</v>
      </c>
      <c r="K59" s="150">
        <v>4755</v>
      </c>
      <c r="L59" s="164" t="s">
        <v>201</v>
      </c>
      <c r="M59" s="172">
        <v>4755</v>
      </c>
      <c r="N59" s="139"/>
    </row>
    <row r="60" s="110" customFormat="1" ht="54" customHeight="1" spans="1:14">
      <c r="A60" s="212"/>
      <c r="B60" s="14"/>
      <c r="C60" s="45"/>
      <c r="D60" s="150">
        <v>914</v>
      </c>
      <c r="E60" s="139" t="s">
        <v>202</v>
      </c>
      <c r="F60" s="150">
        <v>914</v>
      </c>
      <c r="G60" s="150">
        <v>914</v>
      </c>
      <c r="H60" s="128"/>
      <c r="I60" s="170"/>
      <c r="J60" s="139" t="s">
        <v>203</v>
      </c>
      <c r="K60" s="172">
        <v>914</v>
      </c>
      <c r="L60" s="139" t="s">
        <v>201</v>
      </c>
      <c r="M60" s="172">
        <v>914</v>
      </c>
      <c r="N60" s="139"/>
    </row>
    <row r="61" s="110" customFormat="1" ht="42" customHeight="1" spans="1:14">
      <c r="A61" s="124">
        <v>29</v>
      </c>
      <c r="B61" s="139" t="s">
        <v>204</v>
      </c>
      <c r="C61" s="139" t="s">
        <v>204</v>
      </c>
      <c r="D61" s="139">
        <v>11</v>
      </c>
      <c r="E61" s="139" t="s">
        <v>205</v>
      </c>
      <c r="F61" s="139">
        <v>11</v>
      </c>
      <c r="G61" s="139">
        <v>11</v>
      </c>
      <c r="H61" s="140"/>
      <c r="I61" s="171"/>
      <c r="J61" s="139" t="s">
        <v>204</v>
      </c>
      <c r="K61" s="139">
        <v>11</v>
      </c>
      <c r="L61" s="140" t="s">
        <v>206</v>
      </c>
      <c r="M61" s="139">
        <v>11</v>
      </c>
      <c r="N61" s="140"/>
    </row>
    <row r="62" s="110" customFormat="1" ht="42" customHeight="1" spans="1:14">
      <c r="A62" s="124">
        <v>30</v>
      </c>
      <c r="B62" s="139" t="s">
        <v>142</v>
      </c>
      <c r="C62" s="139" t="s">
        <v>142</v>
      </c>
      <c r="D62" s="139">
        <v>430</v>
      </c>
      <c r="E62" s="139" t="s">
        <v>143</v>
      </c>
      <c r="F62" s="139">
        <v>430</v>
      </c>
      <c r="G62" s="139">
        <v>430</v>
      </c>
      <c r="H62" s="140"/>
      <c r="I62" s="171"/>
      <c r="J62" s="139" t="s">
        <v>144</v>
      </c>
      <c r="K62" s="172">
        <v>430</v>
      </c>
      <c r="L62" s="140" t="s">
        <v>120</v>
      </c>
      <c r="M62" s="172">
        <v>430</v>
      </c>
      <c r="N62" s="181"/>
    </row>
    <row r="63" s="110" customFormat="1" ht="42" customHeight="1" spans="1:14">
      <c r="A63" s="124">
        <v>31</v>
      </c>
      <c r="B63" s="139" t="s">
        <v>207</v>
      </c>
      <c r="C63" s="139" t="s">
        <v>208</v>
      </c>
      <c r="D63" s="139">
        <v>1826</v>
      </c>
      <c r="E63" s="139" t="s">
        <v>209</v>
      </c>
      <c r="F63" s="139">
        <v>1826</v>
      </c>
      <c r="G63" s="139">
        <v>1826</v>
      </c>
      <c r="H63" s="140"/>
      <c r="I63" s="171"/>
      <c r="J63" s="139" t="s">
        <v>208</v>
      </c>
      <c r="K63" s="139">
        <v>1826</v>
      </c>
      <c r="L63" s="140" t="s">
        <v>210</v>
      </c>
      <c r="M63" s="139">
        <v>1826</v>
      </c>
      <c r="N63" s="140"/>
    </row>
    <row r="64" s="110" customFormat="1" ht="21" customHeight="1" spans="1:14">
      <c r="A64" s="121" t="s">
        <v>211</v>
      </c>
      <c r="B64" s="143"/>
      <c r="C64" s="143"/>
      <c r="D64" s="153">
        <f t="shared" ref="D64:G64" si="2">D65+D69</f>
        <v>1489.1</v>
      </c>
      <c r="E64" s="153"/>
      <c r="F64" s="153">
        <f t="shared" si="2"/>
        <v>1367</v>
      </c>
      <c r="G64" s="153">
        <f t="shared" si="2"/>
        <v>1489.1</v>
      </c>
      <c r="H64" s="153"/>
      <c r="I64" s="153"/>
      <c r="J64" s="153"/>
      <c r="K64" s="153">
        <f>K65+K66+K67+K68+K69</f>
        <v>1489.1</v>
      </c>
      <c r="L64" s="153"/>
      <c r="M64" s="153">
        <f>M65+M66+M67+M68+M69</f>
        <v>1489.1</v>
      </c>
      <c r="N64" s="223">
        <v>1.09</v>
      </c>
    </row>
    <row r="65" s="110" customFormat="1" ht="27.95" customHeight="1" spans="1:14">
      <c r="A65" s="124">
        <v>30</v>
      </c>
      <c r="B65" s="45" t="s">
        <v>212</v>
      </c>
      <c r="C65" s="45" t="s">
        <v>213</v>
      </c>
      <c r="D65" s="128">
        <v>1367</v>
      </c>
      <c r="E65" s="128" t="s">
        <v>214</v>
      </c>
      <c r="F65" s="128">
        <v>1367</v>
      </c>
      <c r="G65" s="128">
        <v>1367</v>
      </c>
      <c r="H65" s="128"/>
      <c r="I65" s="170" t="s">
        <v>215</v>
      </c>
      <c r="J65" s="184" t="s">
        <v>216</v>
      </c>
      <c r="K65" s="185">
        <v>480</v>
      </c>
      <c r="L65" s="128" t="s">
        <v>91</v>
      </c>
      <c r="M65" s="185">
        <v>480</v>
      </c>
      <c r="N65" s="128"/>
    </row>
    <row r="66" s="110" customFormat="1" ht="27.95" customHeight="1" spans="1:16">
      <c r="A66" s="124"/>
      <c r="B66" s="45"/>
      <c r="C66" s="45"/>
      <c r="D66" s="128"/>
      <c r="E66" s="128"/>
      <c r="F66" s="128"/>
      <c r="G66" s="128"/>
      <c r="H66" s="128"/>
      <c r="I66" s="170" t="s">
        <v>215</v>
      </c>
      <c r="J66" s="184" t="s">
        <v>217</v>
      </c>
      <c r="K66" s="185">
        <v>320</v>
      </c>
      <c r="L66" s="128" t="s">
        <v>91</v>
      </c>
      <c r="M66" s="185">
        <v>320</v>
      </c>
      <c r="N66" s="128"/>
      <c r="P66" s="183"/>
    </row>
    <row r="67" s="110" customFormat="1" ht="27.95" customHeight="1" spans="1:16">
      <c r="A67" s="124"/>
      <c r="B67" s="45"/>
      <c r="C67" s="45"/>
      <c r="D67" s="128"/>
      <c r="E67" s="128"/>
      <c r="F67" s="128"/>
      <c r="G67" s="128"/>
      <c r="H67" s="128"/>
      <c r="I67" s="170" t="s">
        <v>151</v>
      </c>
      <c r="J67" s="184" t="s">
        <v>218</v>
      </c>
      <c r="K67" s="185">
        <v>495</v>
      </c>
      <c r="L67" s="128" t="s">
        <v>91</v>
      </c>
      <c r="M67" s="185">
        <v>495</v>
      </c>
      <c r="N67" s="128"/>
      <c r="P67" s="183"/>
    </row>
    <row r="68" s="110" customFormat="1" ht="27.95" customHeight="1" spans="1:14">
      <c r="A68" s="124"/>
      <c r="B68" s="45"/>
      <c r="C68" s="45"/>
      <c r="D68" s="128"/>
      <c r="E68" s="128"/>
      <c r="F68" s="128"/>
      <c r="G68" s="128"/>
      <c r="H68" s="128"/>
      <c r="I68" s="170" t="s">
        <v>102</v>
      </c>
      <c r="J68" s="184" t="s">
        <v>219</v>
      </c>
      <c r="K68" s="185">
        <v>72</v>
      </c>
      <c r="L68" s="128" t="s">
        <v>91</v>
      </c>
      <c r="M68" s="185">
        <v>72</v>
      </c>
      <c r="N68" s="128"/>
    </row>
    <row r="69" s="110" customFormat="1" ht="49" customHeight="1" spans="1:15">
      <c r="A69" s="124">
        <v>31</v>
      </c>
      <c r="B69" s="45" t="s">
        <v>220</v>
      </c>
      <c r="C69" s="45" t="s">
        <v>221</v>
      </c>
      <c r="D69" s="128">
        <v>122.1</v>
      </c>
      <c r="E69" s="128" t="s">
        <v>222</v>
      </c>
      <c r="F69" s="128"/>
      <c r="G69" s="128">
        <v>122.1</v>
      </c>
      <c r="H69" s="128"/>
      <c r="I69" s="170" t="s">
        <v>105</v>
      </c>
      <c r="J69" s="184" t="s">
        <v>223</v>
      </c>
      <c r="K69" s="232">
        <v>122.1</v>
      </c>
      <c r="L69" s="128" t="s">
        <v>91</v>
      </c>
      <c r="M69" s="185">
        <v>122.1</v>
      </c>
      <c r="N69" s="128"/>
      <c r="O69" s="186"/>
    </row>
    <row r="70" s="110" customFormat="1" ht="30" customHeight="1" spans="1:15">
      <c r="A70" s="121" t="s">
        <v>224</v>
      </c>
      <c r="B70" s="143"/>
      <c r="C70" s="143"/>
      <c r="D70" s="154">
        <f t="shared" ref="D70:G70" si="3">D71+D89+D92</f>
        <v>24100</v>
      </c>
      <c r="E70" s="154"/>
      <c r="F70" s="154">
        <f t="shared" si="3"/>
        <v>24100</v>
      </c>
      <c r="G70" s="154">
        <f t="shared" si="3"/>
        <v>24100</v>
      </c>
      <c r="H70" s="154"/>
      <c r="I70" s="187"/>
      <c r="J70" s="188"/>
      <c r="K70" s="189">
        <f>SUM(K71:K94)</f>
        <v>24100</v>
      </c>
      <c r="L70" s="189"/>
      <c r="M70" s="189">
        <f>SUM(M71:M94)</f>
        <v>24100</v>
      </c>
      <c r="N70" s="190">
        <v>1</v>
      </c>
      <c r="O70" s="191"/>
    </row>
    <row r="71" s="110" customFormat="1" ht="39.95" customHeight="1" spans="1:14">
      <c r="A71" s="144">
        <v>32</v>
      </c>
      <c r="B71" s="14" t="s">
        <v>225</v>
      </c>
      <c r="C71" s="155" t="s">
        <v>226</v>
      </c>
      <c r="D71" s="140">
        <v>3800</v>
      </c>
      <c r="E71" s="156"/>
      <c r="F71" s="140">
        <v>3800</v>
      </c>
      <c r="G71" s="156">
        <v>3800</v>
      </c>
      <c r="H71" s="14"/>
      <c r="I71" s="170" t="s">
        <v>227</v>
      </c>
      <c r="J71" s="184" t="s">
        <v>52</v>
      </c>
      <c r="K71" s="185">
        <v>545</v>
      </c>
      <c r="L71" s="128" t="s">
        <v>91</v>
      </c>
      <c r="M71" s="185">
        <v>545</v>
      </c>
      <c r="N71" s="128"/>
    </row>
    <row r="72" s="110" customFormat="1" ht="36.95" customHeight="1" spans="1:14">
      <c r="A72" s="145"/>
      <c r="B72" s="14"/>
      <c r="C72" s="155"/>
      <c r="D72" s="140"/>
      <c r="E72" s="156"/>
      <c r="F72" s="140"/>
      <c r="G72" s="156"/>
      <c r="H72" s="14"/>
      <c r="I72" s="170" t="s">
        <v>228</v>
      </c>
      <c r="J72" s="184" t="s">
        <v>229</v>
      </c>
      <c r="K72" s="185">
        <v>191</v>
      </c>
      <c r="L72" s="128" t="s">
        <v>91</v>
      </c>
      <c r="M72" s="185">
        <v>191</v>
      </c>
      <c r="N72" s="128"/>
    </row>
    <row r="73" s="110" customFormat="1" ht="23.1" customHeight="1" spans="1:14">
      <c r="A73" s="145"/>
      <c r="B73" s="14"/>
      <c r="C73" s="155"/>
      <c r="D73" s="140"/>
      <c r="E73" s="156"/>
      <c r="F73" s="140"/>
      <c r="G73" s="156"/>
      <c r="H73" s="14"/>
      <c r="I73" s="170" t="s">
        <v>230</v>
      </c>
      <c r="J73" s="184" t="s">
        <v>54</v>
      </c>
      <c r="K73" s="185">
        <v>52</v>
      </c>
      <c r="L73" s="128" t="s">
        <v>91</v>
      </c>
      <c r="M73" s="185">
        <v>52</v>
      </c>
      <c r="N73" s="128"/>
    </row>
    <row r="74" s="110" customFormat="1" ht="36.95" customHeight="1" spans="1:14">
      <c r="A74" s="145"/>
      <c r="B74" s="14"/>
      <c r="C74" s="155"/>
      <c r="D74" s="140"/>
      <c r="E74" s="156"/>
      <c r="F74" s="140"/>
      <c r="G74" s="156"/>
      <c r="H74" s="14"/>
      <c r="I74" s="170" t="s">
        <v>109</v>
      </c>
      <c r="J74" s="20" t="s">
        <v>231</v>
      </c>
      <c r="K74" s="185">
        <v>94.71</v>
      </c>
      <c r="L74" s="128" t="s">
        <v>91</v>
      </c>
      <c r="M74" s="185">
        <v>94.71</v>
      </c>
      <c r="N74" s="128"/>
    </row>
    <row r="75" s="110" customFormat="1" ht="23.1" customHeight="1" spans="1:14">
      <c r="A75" s="145"/>
      <c r="B75" s="14"/>
      <c r="C75" s="155"/>
      <c r="D75" s="140"/>
      <c r="E75" s="156"/>
      <c r="F75" s="140"/>
      <c r="G75" s="156"/>
      <c r="H75" s="14"/>
      <c r="I75" s="170" t="s">
        <v>151</v>
      </c>
      <c r="J75" s="20" t="s">
        <v>152</v>
      </c>
      <c r="K75" s="185">
        <v>280</v>
      </c>
      <c r="L75" s="128" t="s">
        <v>91</v>
      </c>
      <c r="M75" s="185">
        <v>280</v>
      </c>
      <c r="N75" s="128"/>
    </row>
    <row r="76" s="110" customFormat="1" ht="29.1" customHeight="1" spans="1:14">
      <c r="A76" s="145"/>
      <c r="B76" s="14"/>
      <c r="C76" s="155"/>
      <c r="D76" s="140"/>
      <c r="E76" s="156"/>
      <c r="F76" s="140"/>
      <c r="G76" s="156"/>
      <c r="H76" s="14"/>
      <c r="I76" s="170" t="s">
        <v>102</v>
      </c>
      <c r="J76" s="20" t="s">
        <v>219</v>
      </c>
      <c r="K76" s="185">
        <v>601.650335</v>
      </c>
      <c r="L76" s="128" t="s">
        <v>91</v>
      </c>
      <c r="M76" s="185">
        <v>601.650335</v>
      </c>
      <c r="N76" s="128"/>
    </row>
    <row r="77" s="110" customFormat="1" ht="27" customHeight="1" spans="1:14">
      <c r="A77" s="145"/>
      <c r="B77" s="14"/>
      <c r="C77" s="155"/>
      <c r="D77" s="140"/>
      <c r="E77" s="156"/>
      <c r="F77" s="140"/>
      <c r="G77" s="156"/>
      <c r="H77" s="14"/>
      <c r="I77" s="170" t="s">
        <v>109</v>
      </c>
      <c r="J77" s="184" t="s">
        <v>232</v>
      </c>
      <c r="K77" s="185">
        <v>173</v>
      </c>
      <c r="L77" s="128" t="s">
        <v>91</v>
      </c>
      <c r="M77" s="185">
        <v>173</v>
      </c>
      <c r="N77" s="128"/>
    </row>
    <row r="78" s="110" customFormat="1" ht="24.95" customHeight="1" spans="1:14">
      <c r="A78" s="145"/>
      <c r="B78" s="14"/>
      <c r="C78" s="155"/>
      <c r="D78" s="140"/>
      <c r="E78" s="156"/>
      <c r="F78" s="140"/>
      <c r="G78" s="156"/>
      <c r="H78" s="14"/>
      <c r="I78" s="170" t="s">
        <v>109</v>
      </c>
      <c r="J78" s="184" t="s">
        <v>233</v>
      </c>
      <c r="K78" s="185">
        <v>14.2125</v>
      </c>
      <c r="L78" s="128" t="s">
        <v>91</v>
      </c>
      <c r="M78" s="185">
        <v>14.2125</v>
      </c>
      <c r="N78" s="128"/>
    </row>
    <row r="79" s="110" customFormat="1" ht="27.95" customHeight="1" spans="1:14">
      <c r="A79" s="145"/>
      <c r="B79" s="14"/>
      <c r="C79" s="155"/>
      <c r="D79" s="140"/>
      <c r="E79" s="156"/>
      <c r="F79" s="140"/>
      <c r="G79" s="156"/>
      <c r="H79" s="14"/>
      <c r="I79" s="170" t="s">
        <v>109</v>
      </c>
      <c r="J79" s="184" t="s">
        <v>234</v>
      </c>
      <c r="K79" s="185">
        <v>2.838265</v>
      </c>
      <c r="L79" s="128" t="s">
        <v>91</v>
      </c>
      <c r="M79" s="185">
        <v>2.838265</v>
      </c>
      <c r="N79" s="128"/>
    </row>
    <row r="80" s="110" customFormat="1" ht="27" customHeight="1" spans="1:14">
      <c r="A80" s="145"/>
      <c r="B80" s="14"/>
      <c r="C80" s="155"/>
      <c r="D80" s="140"/>
      <c r="E80" s="156"/>
      <c r="F80" s="140"/>
      <c r="G80" s="156"/>
      <c r="H80" s="14"/>
      <c r="I80" s="170" t="s">
        <v>109</v>
      </c>
      <c r="J80" s="170" t="s">
        <v>235</v>
      </c>
      <c r="K80" s="185">
        <v>123.75</v>
      </c>
      <c r="L80" s="128" t="s">
        <v>91</v>
      </c>
      <c r="M80" s="185">
        <v>123.75</v>
      </c>
      <c r="N80" s="128"/>
    </row>
    <row r="81" s="110" customFormat="1" ht="31" customHeight="1" spans="1:14">
      <c r="A81" s="145"/>
      <c r="B81" s="14"/>
      <c r="C81" s="155"/>
      <c r="D81" s="140"/>
      <c r="E81" s="156"/>
      <c r="F81" s="140"/>
      <c r="G81" s="156"/>
      <c r="H81" s="14"/>
      <c r="I81" s="170" t="s">
        <v>105</v>
      </c>
      <c r="J81" s="184" t="s">
        <v>223</v>
      </c>
      <c r="K81" s="185">
        <v>423.63</v>
      </c>
      <c r="L81" s="128" t="s">
        <v>91</v>
      </c>
      <c r="M81" s="185">
        <v>423.63</v>
      </c>
      <c r="N81" s="128"/>
    </row>
    <row r="82" s="110" customFormat="1" ht="27" customHeight="1" spans="1:14">
      <c r="A82" s="145"/>
      <c r="B82" s="14"/>
      <c r="C82" s="155"/>
      <c r="D82" s="140"/>
      <c r="E82" s="156"/>
      <c r="F82" s="140"/>
      <c r="G82" s="156"/>
      <c r="H82" s="14"/>
      <c r="I82" s="170" t="s">
        <v>109</v>
      </c>
      <c r="J82" s="184" t="s">
        <v>236</v>
      </c>
      <c r="K82" s="185">
        <v>75.0625</v>
      </c>
      <c r="L82" s="128" t="s">
        <v>91</v>
      </c>
      <c r="M82" s="185">
        <v>75.0625</v>
      </c>
      <c r="N82" s="128"/>
    </row>
    <row r="83" s="110" customFormat="1" ht="61" customHeight="1" spans="1:14">
      <c r="A83" s="145"/>
      <c r="B83" s="14"/>
      <c r="C83" s="155"/>
      <c r="D83" s="140"/>
      <c r="E83" s="156"/>
      <c r="F83" s="140"/>
      <c r="G83" s="156"/>
      <c r="H83" s="14"/>
      <c r="I83" s="170" t="s">
        <v>109</v>
      </c>
      <c r="J83" s="184" t="s">
        <v>237</v>
      </c>
      <c r="K83" s="185">
        <v>657.15</v>
      </c>
      <c r="L83" s="128" t="s">
        <v>91</v>
      </c>
      <c r="M83" s="185">
        <v>657.15</v>
      </c>
      <c r="N83" s="128"/>
    </row>
    <row r="84" s="110" customFormat="1" ht="37" customHeight="1" spans="1:14">
      <c r="A84" s="145"/>
      <c r="B84" s="14"/>
      <c r="C84" s="155"/>
      <c r="D84" s="140"/>
      <c r="E84" s="156"/>
      <c r="F84" s="140"/>
      <c r="G84" s="156"/>
      <c r="H84" s="14"/>
      <c r="I84" s="170" t="s">
        <v>109</v>
      </c>
      <c r="J84" s="184" t="s">
        <v>122</v>
      </c>
      <c r="K84" s="185">
        <v>59.41</v>
      </c>
      <c r="L84" s="128" t="s">
        <v>124</v>
      </c>
      <c r="M84" s="185">
        <v>59.41</v>
      </c>
      <c r="N84" s="128"/>
    </row>
    <row r="85" s="110" customFormat="1" ht="38" customHeight="1" spans="1:14">
      <c r="A85" s="145"/>
      <c r="B85" s="14"/>
      <c r="C85" s="155"/>
      <c r="D85" s="140"/>
      <c r="E85" s="156"/>
      <c r="F85" s="140"/>
      <c r="G85" s="156"/>
      <c r="H85" s="14"/>
      <c r="I85" s="170" t="s">
        <v>238</v>
      </c>
      <c r="J85" s="170" t="s">
        <v>239</v>
      </c>
      <c r="K85" s="185">
        <v>24</v>
      </c>
      <c r="L85" s="128" t="s">
        <v>91</v>
      </c>
      <c r="M85" s="128">
        <v>24</v>
      </c>
      <c r="N85" s="181"/>
    </row>
    <row r="86" s="110" customFormat="1" ht="38" customHeight="1" spans="1:15">
      <c r="A86" s="145"/>
      <c r="B86" s="14"/>
      <c r="C86" s="155"/>
      <c r="D86" s="140"/>
      <c r="E86" s="156"/>
      <c r="F86" s="140"/>
      <c r="G86" s="156"/>
      <c r="H86" s="14"/>
      <c r="I86" s="170" t="s">
        <v>109</v>
      </c>
      <c r="J86" s="185" t="s">
        <v>240</v>
      </c>
      <c r="K86" s="185">
        <v>175.763037</v>
      </c>
      <c r="L86" s="128" t="s">
        <v>91</v>
      </c>
      <c r="M86" s="185">
        <v>175.763037</v>
      </c>
      <c r="N86" s="128"/>
      <c r="O86" s="215"/>
    </row>
    <row r="87" s="110" customFormat="1" ht="38" customHeight="1" spans="1:15">
      <c r="A87" s="145"/>
      <c r="B87" s="14"/>
      <c r="C87" s="155"/>
      <c r="D87" s="140"/>
      <c r="E87" s="156"/>
      <c r="F87" s="140"/>
      <c r="G87" s="156"/>
      <c r="H87" s="14"/>
      <c r="I87" s="170"/>
      <c r="J87" s="185" t="s">
        <v>241</v>
      </c>
      <c r="K87" s="185">
        <v>26.3625</v>
      </c>
      <c r="L87" s="128" t="s">
        <v>91</v>
      </c>
      <c r="M87" s="185">
        <v>26.3625</v>
      </c>
      <c r="N87" s="128"/>
      <c r="O87" s="215"/>
    </row>
    <row r="88" s="110" customFormat="1" ht="27" customHeight="1" spans="1:17">
      <c r="A88" s="145"/>
      <c r="B88" s="14"/>
      <c r="C88" s="155"/>
      <c r="D88" s="140"/>
      <c r="E88" s="156"/>
      <c r="F88" s="140"/>
      <c r="G88" s="156"/>
      <c r="H88" s="14"/>
      <c r="I88" s="170" t="s">
        <v>109</v>
      </c>
      <c r="J88" s="170" t="s">
        <v>242</v>
      </c>
      <c r="K88" s="185">
        <v>280.460863</v>
      </c>
      <c r="L88" s="128" t="s">
        <v>91</v>
      </c>
      <c r="M88" s="128">
        <v>280.460863</v>
      </c>
      <c r="N88" s="128"/>
      <c r="Q88" s="216"/>
    </row>
    <row r="89" s="110" customFormat="1" ht="27" customHeight="1" spans="1:14">
      <c r="A89" s="145"/>
      <c r="B89" s="55" t="s">
        <v>225</v>
      </c>
      <c r="C89" s="157" t="s">
        <v>243</v>
      </c>
      <c r="D89" s="128">
        <v>1600</v>
      </c>
      <c r="E89" s="124"/>
      <c r="F89" s="135">
        <v>1600</v>
      </c>
      <c r="G89" s="135">
        <v>1600</v>
      </c>
      <c r="H89" s="14"/>
      <c r="I89" s="170" t="s">
        <v>109</v>
      </c>
      <c r="J89" s="184" t="s">
        <v>18</v>
      </c>
      <c r="K89" s="185">
        <v>1441.8</v>
      </c>
      <c r="L89" s="128" t="s">
        <v>91</v>
      </c>
      <c r="M89" s="185">
        <v>1441.8</v>
      </c>
      <c r="N89" s="128"/>
    </row>
    <row r="90" s="110" customFormat="1" ht="27" customHeight="1" spans="1:14">
      <c r="A90" s="145"/>
      <c r="B90" s="55"/>
      <c r="C90" s="157"/>
      <c r="D90" s="135"/>
      <c r="E90" s="124"/>
      <c r="F90" s="135"/>
      <c r="G90" s="135"/>
      <c r="H90" s="14"/>
      <c r="I90" s="170" t="s">
        <v>109</v>
      </c>
      <c r="J90" s="184" t="s">
        <v>244</v>
      </c>
      <c r="K90" s="185">
        <v>26.35</v>
      </c>
      <c r="L90" s="128" t="s">
        <v>91</v>
      </c>
      <c r="M90" s="185">
        <v>26.35</v>
      </c>
      <c r="N90" s="128"/>
    </row>
    <row r="91" s="110" customFormat="1" ht="41" customHeight="1" spans="1:14">
      <c r="A91" s="145"/>
      <c r="B91" s="55"/>
      <c r="C91" s="157"/>
      <c r="D91" s="135"/>
      <c r="E91" s="124"/>
      <c r="F91" s="135"/>
      <c r="G91" s="135"/>
      <c r="H91" s="14"/>
      <c r="I91" s="170" t="s">
        <v>105</v>
      </c>
      <c r="J91" s="192" t="s">
        <v>157</v>
      </c>
      <c r="K91" s="150">
        <v>131.85</v>
      </c>
      <c r="L91" s="128" t="s">
        <v>91</v>
      </c>
      <c r="M91" s="150">
        <v>131.85</v>
      </c>
      <c r="N91" s="128"/>
    </row>
    <row r="92" s="110" customFormat="1" ht="30" customHeight="1" spans="1:16384">
      <c r="A92" s="145"/>
      <c r="B92" s="85" t="s">
        <v>225</v>
      </c>
      <c r="C92" s="207" t="s">
        <v>245</v>
      </c>
      <c r="D92" s="224">
        <v>18700</v>
      </c>
      <c r="E92" s="225"/>
      <c r="F92" s="224">
        <v>18700</v>
      </c>
      <c r="G92" s="224">
        <v>18700</v>
      </c>
      <c r="H92" s="225"/>
      <c r="I92" s="178"/>
      <c r="J92" s="214" t="s">
        <v>246</v>
      </c>
      <c r="K92" s="213">
        <v>13720</v>
      </c>
      <c r="L92" s="214" t="s">
        <v>247</v>
      </c>
      <c r="M92" s="213">
        <v>13720</v>
      </c>
      <c r="N92" s="233"/>
      <c r="XEZ92"/>
      <c r="XFA92"/>
      <c r="XFB92"/>
      <c r="XFC92"/>
      <c r="XFD92"/>
    </row>
    <row r="93" s="110" customFormat="1" ht="26.1" customHeight="1" spans="1:16384">
      <c r="A93" s="145"/>
      <c r="B93" s="226"/>
      <c r="C93" s="227"/>
      <c r="D93" s="227"/>
      <c r="E93" s="228"/>
      <c r="F93" s="227"/>
      <c r="G93" s="227"/>
      <c r="H93" s="228"/>
      <c r="I93" s="178"/>
      <c r="J93" s="214" t="s">
        <v>248</v>
      </c>
      <c r="K93" s="213">
        <v>4500</v>
      </c>
      <c r="L93" s="214" t="s">
        <v>249</v>
      </c>
      <c r="M93" s="213">
        <v>4500</v>
      </c>
      <c r="N93" s="233"/>
      <c r="XEZ93"/>
      <c r="XFA93"/>
      <c r="XFB93"/>
      <c r="XFC93"/>
      <c r="XFD93"/>
    </row>
    <row r="94" s="110" customFormat="1" ht="24.95" customHeight="1" spans="1:16384">
      <c r="A94" s="151"/>
      <c r="B94" s="229"/>
      <c r="C94" s="230"/>
      <c r="D94" s="230"/>
      <c r="E94" s="231"/>
      <c r="F94" s="230"/>
      <c r="G94" s="230"/>
      <c r="H94" s="231"/>
      <c r="I94" s="178"/>
      <c r="J94" s="214" t="s">
        <v>250</v>
      </c>
      <c r="K94" s="213">
        <v>480</v>
      </c>
      <c r="L94" s="214" t="s">
        <v>251</v>
      </c>
      <c r="M94" s="213">
        <v>480</v>
      </c>
      <c r="N94" s="233"/>
      <c r="XEZ94"/>
      <c r="XFA94"/>
      <c r="XFB94"/>
      <c r="XFC94"/>
      <c r="XFD94"/>
    </row>
  </sheetData>
  <mergeCells count="85">
    <mergeCell ref="A1:N1"/>
    <mergeCell ref="A2:C2"/>
    <mergeCell ref="D2:J2"/>
    <mergeCell ref="K2:N2"/>
    <mergeCell ref="B3:C3"/>
    <mergeCell ref="J3:L3"/>
    <mergeCell ref="A5:C5"/>
    <mergeCell ref="A6:C6"/>
    <mergeCell ref="A32:C32"/>
    <mergeCell ref="A64:C64"/>
    <mergeCell ref="A70:C70"/>
    <mergeCell ref="A3:A4"/>
    <mergeCell ref="A7:A19"/>
    <mergeCell ref="A20:A21"/>
    <mergeCell ref="A33:A42"/>
    <mergeCell ref="A59:A60"/>
    <mergeCell ref="A65:A68"/>
    <mergeCell ref="A71:A94"/>
    <mergeCell ref="B7:B19"/>
    <mergeCell ref="B20:B21"/>
    <mergeCell ref="B33:B42"/>
    <mergeCell ref="B59:B60"/>
    <mergeCell ref="B65:B68"/>
    <mergeCell ref="B71:B88"/>
    <mergeCell ref="B89:B91"/>
    <mergeCell ref="B92:B94"/>
    <mergeCell ref="C7:C17"/>
    <mergeCell ref="C20:C21"/>
    <mergeCell ref="C33:C42"/>
    <mergeCell ref="C59:C60"/>
    <mergeCell ref="C65:C68"/>
    <mergeCell ref="C71:C88"/>
    <mergeCell ref="C89:C91"/>
    <mergeCell ref="C92:C94"/>
    <mergeCell ref="D3:D4"/>
    <mergeCell ref="D7:D17"/>
    <mergeCell ref="D20:D21"/>
    <mergeCell ref="D33:D36"/>
    <mergeCell ref="D38:D39"/>
    <mergeCell ref="D65:D68"/>
    <mergeCell ref="D71:D88"/>
    <mergeCell ref="D89:D91"/>
    <mergeCell ref="D92:D94"/>
    <mergeCell ref="E3:E4"/>
    <mergeCell ref="E7:E17"/>
    <mergeCell ref="E20:E21"/>
    <mergeCell ref="E33:E36"/>
    <mergeCell ref="E38:E39"/>
    <mergeCell ref="E65:E68"/>
    <mergeCell ref="E71:E88"/>
    <mergeCell ref="E89:E91"/>
    <mergeCell ref="E92:E94"/>
    <mergeCell ref="F3:F4"/>
    <mergeCell ref="F7:F17"/>
    <mergeCell ref="F20:F21"/>
    <mergeCell ref="F33:F36"/>
    <mergeCell ref="F38:F39"/>
    <mergeCell ref="F65:F68"/>
    <mergeCell ref="F71:F88"/>
    <mergeCell ref="F89:F91"/>
    <mergeCell ref="F92:F94"/>
    <mergeCell ref="G3:G4"/>
    <mergeCell ref="G7:G17"/>
    <mergeCell ref="G20:G21"/>
    <mergeCell ref="G33:G36"/>
    <mergeCell ref="G38:G39"/>
    <mergeCell ref="G65:G68"/>
    <mergeCell ref="G71:G88"/>
    <mergeCell ref="G89:G91"/>
    <mergeCell ref="G92:G94"/>
    <mergeCell ref="H3:H4"/>
    <mergeCell ref="H7:H17"/>
    <mergeCell ref="H20:H21"/>
    <mergeCell ref="H33:H36"/>
    <mergeCell ref="H38:H39"/>
    <mergeCell ref="H65:H68"/>
    <mergeCell ref="H71:H88"/>
    <mergeCell ref="H89:H91"/>
    <mergeCell ref="H92:H94"/>
    <mergeCell ref="I3:I4"/>
    <mergeCell ref="I20:I21"/>
    <mergeCell ref="J20:J21"/>
    <mergeCell ref="L54:L55"/>
    <mergeCell ref="M3:M4"/>
    <mergeCell ref="N3:N4"/>
  </mergeCells>
  <pageMargins left="0.550694444444444" right="0.629861111111111" top="0.629861111111111" bottom="0.314583333333333" header="0.314583333333333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7"/>
  <sheetViews>
    <sheetView workbookViewId="0">
      <selection activeCell="H9" sqref="H9:H19"/>
    </sheetView>
  </sheetViews>
  <sheetFormatPr defaultColWidth="7.88333333333333" defaultRowHeight="13.5"/>
  <cols>
    <col min="1" max="1" width="4.13333333333333" style="110" customWidth="1"/>
    <col min="2" max="2" width="13" style="110" customWidth="1"/>
    <col min="3" max="3" width="9.25" style="110" customWidth="1"/>
    <col min="4" max="4" width="8.75" style="110" customWidth="1"/>
    <col min="5" max="5" width="10.1333333333333" style="110" customWidth="1"/>
    <col min="6" max="6" width="8.88333333333333" style="110" customWidth="1"/>
    <col min="7" max="7" width="8.38333333333333" style="110"/>
    <col min="8" max="8" width="9.38333333333333" style="110" customWidth="1"/>
    <col min="9" max="9" width="9.13333333333333" style="111" customWidth="1"/>
    <col min="10" max="10" width="11.25" style="110" customWidth="1"/>
    <col min="11" max="11" width="12.6333333333333" style="110" customWidth="1"/>
    <col min="12" max="12" width="10.3833333333333" style="110" customWidth="1"/>
    <col min="13" max="13" width="11.8833333333333" style="110" customWidth="1"/>
    <col min="14" max="14" width="10.3833333333333" style="110" customWidth="1"/>
    <col min="15" max="15" width="14.8833333333333" style="110" customWidth="1"/>
    <col min="16" max="16" width="11.775" style="110" customWidth="1"/>
    <col min="17" max="17" width="10.1333333333333" style="110" customWidth="1"/>
    <col min="18" max="19" width="7.88333333333333" style="110" customWidth="1"/>
    <col min="20" max="16379" width="7.88333333333333" style="110"/>
  </cols>
  <sheetData>
    <row r="1" s="110" customFormat="1" ht="28.5" customHeight="1" spans="1:14">
      <c r="A1" s="112" t="s">
        <v>252</v>
      </c>
      <c r="B1" s="112"/>
      <c r="C1" s="112"/>
      <c r="D1" s="112"/>
      <c r="E1" s="112"/>
      <c r="F1" s="112"/>
      <c r="G1" s="112"/>
      <c r="H1" s="112"/>
      <c r="I1" s="158"/>
      <c r="J1" s="112"/>
      <c r="K1" s="112"/>
      <c r="L1" s="112"/>
      <c r="M1" s="112"/>
      <c r="N1" s="112"/>
    </row>
    <row r="2" s="110" customFormat="1" ht="25.5" customHeight="1" spans="1:14">
      <c r="A2" s="113" t="s">
        <v>69</v>
      </c>
      <c r="B2" s="113"/>
      <c r="C2" s="113"/>
      <c r="D2" s="114">
        <v>43809</v>
      </c>
      <c r="E2" s="114"/>
      <c r="F2" s="114"/>
      <c r="G2" s="114"/>
      <c r="H2" s="114"/>
      <c r="I2" s="159"/>
      <c r="J2" s="114"/>
      <c r="K2" s="160" t="s">
        <v>70</v>
      </c>
      <c r="L2" s="160"/>
      <c r="M2" s="160"/>
      <c r="N2" s="160"/>
    </row>
    <row r="3" s="110" customFormat="1" ht="38.25" customHeight="1" spans="1:14">
      <c r="A3" s="115" t="s">
        <v>1</v>
      </c>
      <c r="B3" s="115" t="s">
        <v>71</v>
      </c>
      <c r="C3" s="115"/>
      <c r="D3" s="115" t="s">
        <v>72</v>
      </c>
      <c r="E3" s="116" t="s">
        <v>73</v>
      </c>
      <c r="F3" s="115" t="s">
        <v>74</v>
      </c>
      <c r="G3" s="117" t="s">
        <v>75</v>
      </c>
      <c r="H3" s="118" t="s">
        <v>76</v>
      </c>
      <c r="I3" s="116" t="s">
        <v>77</v>
      </c>
      <c r="J3" s="115" t="s">
        <v>78</v>
      </c>
      <c r="K3" s="115"/>
      <c r="L3" s="115"/>
      <c r="M3" s="117" t="s">
        <v>79</v>
      </c>
      <c r="N3" s="128" t="s">
        <v>80</v>
      </c>
    </row>
    <row r="4" s="110" customFormat="1" ht="51.95" customHeight="1" spans="1:14">
      <c r="A4" s="117"/>
      <c r="B4" s="117" t="s">
        <v>81</v>
      </c>
      <c r="C4" s="117" t="s">
        <v>82</v>
      </c>
      <c r="D4" s="193"/>
      <c r="E4" s="194"/>
      <c r="F4" s="117"/>
      <c r="G4" s="195"/>
      <c r="H4" s="196"/>
      <c r="I4" s="194"/>
      <c r="J4" s="204" t="s">
        <v>83</v>
      </c>
      <c r="K4" s="205" t="s">
        <v>84</v>
      </c>
      <c r="L4" s="117" t="s">
        <v>85</v>
      </c>
      <c r="M4" s="195"/>
      <c r="N4" s="196"/>
    </row>
    <row r="5" s="110" customFormat="1" ht="40" customHeight="1" spans="1:14">
      <c r="A5" s="121" t="s">
        <v>13</v>
      </c>
      <c r="B5" s="121"/>
      <c r="C5" s="121"/>
      <c r="D5" s="122">
        <f>D7+D85+D93+D102</f>
        <v>94585.1</v>
      </c>
      <c r="E5" s="122"/>
      <c r="F5" s="122">
        <f>F7+F85+F93+F102</f>
        <v>94585.1</v>
      </c>
      <c r="G5" s="122">
        <f>G7+G85+G93+G102</f>
        <v>94585.1</v>
      </c>
      <c r="H5" s="197"/>
      <c r="I5" s="122"/>
      <c r="J5" s="122"/>
      <c r="K5" s="122">
        <f>K7+K85+K93+K102</f>
        <v>82918.9715</v>
      </c>
      <c r="L5" s="122"/>
      <c r="M5" s="122">
        <f>M7+M85+M93+M102</f>
        <v>82918.9715</v>
      </c>
      <c r="N5" s="123">
        <v>0.8982</v>
      </c>
    </row>
    <row r="6" s="110" customFormat="1" ht="30" customHeight="1" spans="1:14">
      <c r="A6" s="198" t="s">
        <v>253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6"/>
    </row>
    <row r="7" s="110" customFormat="1" ht="25.5" customHeight="1" spans="1:14">
      <c r="A7" s="121" t="s">
        <v>29</v>
      </c>
      <c r="B7" s="121"/>
      <c r="C7" s="121"/>
      <c r="D7" s="122">
        <f t="shared" ref="D7:G7" si="0">D8+D33+D56+D62</f>
        <v>44454.1</v>
      </c>
      <c r="E7" s="122"/>
      <c r="F7" s="122">
        <f t="shared" si="0"/>
        <v>44454.1</v>
      </c>
      <c r="G7" s="122">
        <f t="shared" si="0"/>
        <v>44454.1</v>
      </c>
      <c r="H7" s="123"/>
      <c r="I7" s="122"/>
      <c r="J7" s="122"/>
      <c r="K7" s="122">
        <f>K8+K33+K56+K62</f>
        <v>44138.2415</v>
      </c>
      <c r="L7" s="122"/>
      <c r="M7" s="122">
        <f>M8+M33+M56+M62</f>
        <v>44138.2415</v>
      </c>
      <c r="N7" s="123">
        <v>0.993</v>
      </c>
    </row>
    <row r="8" s="110" customFormat="1" ht="33" customHeight="1" spans="1:14">
      <c r="A8" s="121" t="s">
        <v>86</v>
      </c>
      <c r="B8" s="121"/>
      <c r="C8" s="121"/>
      <c r="D8" s="122">
        <f>D9+D20+D21+D22+D24+D25+D26+D27+D28+D29+D30+D31+D32</f>
        <v>25364</v>
      </c>
      <c r="E8" s="122"/>
      <c r="F8" s="122">
        <f t="shared" ref="F8:K8" si="1">SUM(F9:F32)</f>
        <v>25364</v>
      </c>
      <c r="G8" s="122">
        <f t="shared" si="1"/>
        <v>25364</v>
      </c>
      <c r="H8" s="122"/>
      <c r="I8" s="122"/>
      <c r="J8" s="122"/>
      <c r="K8" s="122">
        <f t="shared" si="1"/>
        <v>25210.454</v>
      </c>
      <c r="L8" s="122"/>
      <c r="M8" s="122">
        <f>SUM(M9:M32)</f>
        <v>25210.454</v>
      </c>
      <c r="N8" s="123"/>
    </row>
    <row r="9" s="110" customFormat="1" ht="51" customHeight="1" spans="1:14">
      <c r="A9" s="124">
        <v>1</v>
      </c>
      <c r="B9" s="125" t="s">
        <v>87</v>
      </c>
      <c r="C9" s="126" t="s">
        <v>88</v>
      </c>
      <c r="D9" s="127">
        <v>4858</v>
      </c>
      <c r="E9" s="128" t="s">
        <v>89</v>
      </c>
      <c r="F9" s="127">
        <v>4858</v>
      </c>
      <c r="G9" s="127">
        <v>4858</v>
      </c>
      <c r="H9" s="130"/>
      <c r="I9" s="166" t="s">
        <v>90</v>
      </c>
      <c r="J9" s="128" t="s">
        <v>232</v>
      </c>
      <c r="K9" s="164">
        <v>1089</v>
      </c>
      <c r="L9" s="128" t="s">
        <v>91</v>
      </c>
      <c r="M9" s="164">
        <v>1089</v>
      </c>
      <c r="N9" s="128"/>
    </row>
    <row r="10" s="110" customFormat="1" ht="45" customHeight="1" spans="1:14">
      <c r="A10" s="124"/>
      <c r="B10" s="125"/>
      <c r="C10" s="126"/>
      <c r="D10" s="127"/>
      <c r="E10" s="128"/>
      <c r="F10" s="127"/>
      <c r="G10" s="127"/>
      <c r="H10" s="130"/>
      <c r="I10" s="166" t="s">
        <v>90</v>
      </c>
      <c r="J10" s="128" t="s">
        <v>92</v>
      </c>
      <c r="K10" s="164">
        <v>295.120335</v>
      </c>
      <c r="L10" s="128" t="s">
        <v>91</v>
      </c>
      <c r="M10" s="164">
        <v>295.120335</v>
      </c>
      <c r="N10" s="128"/>
    </row>
    <row r="11" s="110" customFormat="1" ht="24" customHeight="1" spans="1:14">
      <c r="A11" s="124"/>
      <c r="B11" s="125"/>
      <c r="C11" s="126"/>
      <c r="D11" s="127"/>
      <c r="E11" s="128"/>
      <c r="F11" s="127"/>
      <c r="G11" s="127"/>
      <c r="H11" s="130"/>
      <c r="I11" s="166" t="s">
        <v>93</v>
      </c>
      <c r="J11" s="128" t="s">
        <v>94</v>
      </c>
      <c r="K11" s="164">
        <v>109.2</v>
      </c>
      <c r="L11" s="128" t="s">
        <v>91</v>
      </c>
      <c r="M11" s="164">
        <v>109.2</v>
      </c>
      <c r="N11" s="128"/>
    </row>
    <row r="12" s="110" customFormat="1" ht="27" customHeight="1" spans="1:14">
      <c r="A12" s="124"/>
      <c r="B12" s="125"/>
      <c r="C12" s="126"/>
      <c r="D12" s="127"/>
      <c r="E12" s="128"/>
      <c r="F12" s="127"/>
      <c r="G12" s="127"/>
      <c r="H12" s="130"/>
      <c r="I12" s="166" t="s">
        <v>95</v>
      </c>
      <c r="J12" s="128" t="s">
        <v>96</v>
      </c>
      <c r="K12" s="164">
        <v>1281.9</v>
      </c>
      <c r="L12" s="128" t="s">
        <v>91</v>
      </c>
      <c r="M12" s="164">
        <v>1281.9</v>
      </c>
      <c r="N12" s="128"/>
    </row>
    <row r="13" s="110" customFormat="1" ht="27.95" customHeight="1" spans="1:14">
      <c r="A13" s="124"/>
      <c r="B13" s="125"/>
      <c r="C13" s="126"/>
      <c r="D13" s="127"/>
      <c r="E13" s="128"/>
      <c r="F13" s="127"/>
      <c r="G13" s="127"/>
      <c r="H13" s="130"/>
      <c r="I13" s="166" t="s">
        <v>95</v>
      </c>
      <c r="J13" s="128" t="s">
        <v>97</v>
      </c>
      <c r="K13" s="164">
        <v>680</v>
      </c>
      <c r="L13" s="128" t="s">
        <v>91</v>
      </c>
      <c r="M13" s="164">
        <v>680</v>
      </c>
      <c r="N13" s="128"/>
    </row>
    <row r="14" s="110" customFormat="1" ht="39.95" customHeight="1" spans="1:14">
      <c r="A14" s="124"/>
      <c r="B14" s="125"/>
      <c r="C14" s="126"/>
      <c r="D14" s="127"/>
      <c r="E14" s="128"/>
      <c r="F14" s="127"/>
      <c r="G14" s="127"/>
      <c r="H14" s="130"/>
      <c r="I14" s="166" t="s">
        <v>98</v>
      </c>
      <c r="J14" s="128" t="s">
        <v>99</v>
      </c>
      <c r="K14" s="164">
        <v>105.73</v>
      </c>
      <c r="L14" s="128" t="s">
        <v>91</v>
      </c>
      <c r="M14" s="164">
        <v>105.73</v>
      </c>
      <c r="N14" s="128"/>
    </row>
    <row r="15" s="110" customFormat="1" ht="33" customHeight="1" spans="1:14">
      <c r="A15" s="124"/>
      <c r="B15" s="125"/>
      <c r="C15" s="126"/>
      <c r="D15" s="127"/>
      <c r="E15" s="128"/>
      <c r="F15" s="127"/>
      <c r="G15" s="127"/>
      <c r="H15" s="130"/>
      <c r="I15" s="166" t="s">
        <v>93</v>
      </c>
      <c r="J15" s="128" t="s">
        <v>100</v>
      </c>
      <c r="K15" s="164">
        <v>325</v>
      </c>
      <c r="L15" s="128" t="s">
        <v>91</v>
      </c>
      <c r="M15" s="164">
        <v>325</v>
      </c>
      <c r="N15" s="128"/>
    </row>
    <row r="16" s="110" customFormat="1" ht="45.95" customHeight="1" spans="1:14">
      <c r="A16" s="124"/>
      <c r="B16" s="125"/>
      <c r="C16" s="126"/>
      <c r="D16" s="127"/>
      <c r="E16" s="128"/>
      <c r="F16" s="127"/>
      <c r="G16" s="127"/>
      <c r="H16" s="130"/>
      <c r="I16" s="166" t="s">
        <v>101</v>
      </c>
      <c r="J16" s="128" t="s">
        <v>50</v>
      </c>
      <c r="K16" s="164">
        <v>670</v>
      </c>
      <c r="L16" s="128" t="s">
        <v>91</v>
      </c>
      <c r="M16" s="164">
        <v>670</v>
      </c>
      <c r="N16" s="128"/>
    </row>
    <row r="17" s="110" customFormat="1" ht="27" customHeight="1" spans="1:14">
      <c r="A17" s="124"/>
      <c r="B17" s="125"/>
      <c r="C17" s="126"/>
      <c r="D17" s="127"/>
      <c r="E17" s="128"/>
      <c r="F17" s="127"/>
      <c r="G17" s="127"/>
      <c r="H17" s="130"/>
      <c r="I17" s="166" t="s">
        <v>102</v>
      </c>
      <c r="J17" s="128" t="s">
        <v>254</v>
      </c>
      <c r="K17" s="164">
        <v>132.049665</v>
      </c>
      <c r="L17" s="128" t="s">
        <v>91</v>
      </c>
      <c r="M17" s="207">
        <v>132.049665</v>
      </c>
      <c r="N17" s="128"/>
    </row>
    <row r="18" s="110" customFormat="1" ht="27" customHeight="1" spans="1:14">
      <c r="A18" s="124"/>
      <c r="B18" s="125"/>
      <c r="C18" s="126"/>
      <c r="D18" s="127"/>
      <c r="E18" s="128"/>
      <c r="F18" s="127"/>
      <c r="G18" s="127"/>
      <c r="H18" s="130"/>
      <c r="I18" s="166" t="s">
        <v>102</v>
      </c>
      <c r="J18" s="128" t="s">
        <v>104</v>
      </c>
      <c r="K18" s="164">
        <v>20</v>
      </c>
      <c r="L18" s="165" t="s">
        <v>91</v>
      </c>
      <c r="M18" s="128">
        <v>20</v>
      </c>
      <c r="N18" s="208"/>
    </row>
    <row r="19" s="110" customFormat="1" ht="62" customHeight="1" spans="1:15">
      <c r="A19" s="124"/>
      <c r="B19" s="125"/>
      <c r="C19" s="126"/>
      <c r="D19" s="127"/>
      <c r="E19" s="128"/>
      <c r="F19" s="127"/>
      <c r="G19" s="127"/>
      <c r="H19" s="130"/>
      <c r="I19" s="209" t="s">
        <v>105</v>
      </c>
      <c r="J19" s="128" t="s">
        <v>106</v>
      </c>
      <c r="K19" s="164">
        <v>150</v>
      </c>
      <c r="L19" s="165" t="s">
        <v>91</v>
      </c>
      <c r="M19" s="128">
        <v>150</v>
      </c>
      <c r="N19" s="208"/>
      <c r="O19" s="186"/>
    </row>
    <row r="20" s="110" customFormat="1" ht="36" customHeight="1" spans="1:14">
      <c r="A20" s="124"/>
      <c r="B20" s="125"/>
      <c r="C20" s="128" t="s">
        <v>107</v>
      </c>
      <c r="D20" s="127">
        <v>20</v>
      </c>
      <c r="E20" s="128" t="s">
        <v>108</v>
      </c>
      <c r="F20" s="127">
        <v>20</v>
      </c>
      <c r="G20" s="127">
        <v>20</v>
      </c>
      <c r="H20" s="132"/>
      <c r="I20" s="170" t="s">
        <v>109</v>
      </c>
      <c r="J20" s="128" t="s">
        <v>110</v>
      </c>
      <c r="K20" s="164">
        <v>20</v>
      </c>
      <c r="L20" s="165" t="s">
        <v>91</v>
      </c>
      <c r="M20" s="128">
        <v>20</v>
      </c>
      <c r="N20" s="208"/>
    </row>
    <row r="21" s="110" customFormat="1" ht="30" customHeight="1" spans="1:14">
      <c r="A21" s="124"/>
      <c r="B21" s="125"/>
      <c r="C21" s="128" t="s">
        <v>111</v>
      </c>
      <c r="D21" s="127">
        <v>40</v>
      </c>
      <c r="E21" s="128" t="s">
        <v>112</v>
      </c>
      <c r="F21" s="127">
        <v>40</v>
      </c>
      <c r="G21" s="127">
        <v>40</v>
      </c>
      <c r="H21" s="134"/>
      <c r="I21" s="169" t="s">
        <v>98</v>
      </c>
      <c r="J21" s="128" t="s">
        <v>111</v>
      </c>
      <c r="K21" s="164">
        <v>40</v>
      </c>
      <c r="L21" s="128" t="s">
        <v>113</v>
      </c>
      <c r="M21" s="168">
        <v>40</v>
      </c>
      <c r="N21" s="128"/>
    </row>
    <row r="22" s="110" customFormat="1" ht="24" customHeight="1" spans="1:14">
      <c r="A22" s="124">
        <v>2</v>
      </c>
      <c r="B22" s="128" t="s">
        <v>114</v>
      </c>
      <c r="C22" s="128" t="s">
        <v>115</v>
      </c>
      <c r="D22" s="135">
        <v>563</v>
      </c>
      <c r="E22" s="128" t="s">
        <v>116</v>
      </c>
      <c r="F22" s="135">
        <v>563</v>
      </c>
      <c r="G22" s="135">
        <v>563</v>
      </c>
      <c r="H22" s="136"/>
      <c r="I22" s="169"/>
      <c r="J22" s="45" t="s">
        <v>115</v>
      </c>
      <c r="K22" s="164">
        <v>264</v>
      </c>
      <c r="L22" s="128" t="s">
        <v>117</v>
      </c>
      <c r="M22" s="164">
        <v>264</v>
      </c>
      <c r="N22" s="128"/>
    </row>
    <row r="23" s="110" customFormat="1" ht="24" customHeight="1" spans="1:14">
      <c r="A23" s="124"/>
      <c r="B23" s="128"/>
      <c r="C23" s="128"/>
      <c r="D23" s="135"/>
      <c r="E23" s="128"/>
      <c r="F23" s="135"/>
      <c r="G23" s="135"/>
      <c r="H23" s="136"/>
      <c r="I23" s="169"/>
      <c r="J23" s="45"/>
      <c r="K23" s="128">
        <v>299</v>
      </c>
      <c r="L23" s="128" t="s">
        <v>117</v>
      </c>
      <c r="M23" s="128">
        <v>299</v>
      </c>
      <c r="N23" s="128"/>
    </row>
    <row r="24" s="110" customFormat="1" ht="54.75" customHeight="1" spans="1:14">
      <c r="A24" s="124">
        <v>3</v>
      </c>
      <c r="B24" s="137" t="s">
        <v>121</v>
      </c>
      <c r="C24" s="128" t="s">
        <v>122</v>
      </c>
      <c r="D24" s="128">
        <v>2077</v>
      </c>
      <c r="E24" s="128" t="s">
        <v>123</v>
      </c>
      <c r="F24" s="135">
        <v>2077</v>
      </c>
      <c r="G24" s="135">
        <v>2077</v>
      </c>
      <c r="H24" s="138"/>
      <c r="I24" s="170"/>
      <c r="J24" s="128" t="s">
        <v>122</v>
      </c>
      <c r="K24" s="135">
        <v>2077</v>
      </c>
      <c r="L24" s="128" t="s">
        <v>124</v>
      </c>
      <c r="M24" s="135">
        <v>2077</v>
      </c>
      <c r="N24" s="128"/>
    </row>
    <row r="25" s="110" customFormat="1" ht="36.95" customHeight="1" spans="1:14">
      <c r="A25" s="124">
        <v>4</v>
      </c>
      <c r="B25" s="137" t="s">
        <v>125</v>
      </c>
      <c r="C25" s="137" t="s">
        <v>125</v>
      </c>
      <c r="D25" s="137">
        <v>4455</v>
      </c>
      <c r="E25" s="137" t="s">
        <v>126</v>
      </c>
      <c r="F25" s="137">
        <v>4455</v>
      </c>
      <c r="G25" s="137">
        <v>4455</v>
      </c>
      <c r="H25" s="137"/>
      <c r="I25" s="170"/>
      <c r="J25" s="137" t="s">
        <v>127</v>
      </c>
      <c r="K25" s="137">
        <v>4455</v>
      </c>
      <c r="L25" s="137" t="s">
        <v>128</v>
      </c>
      <c r="M25" s="137">
        <v>4455</v>
      </c>
      <c r="N25" s="137"/>
    </row>
    <row r="26" s="110" customFormat="1" ht="36.95" customHeight="1" spans="1:14">
      <c r="A26" s="124">
        <v>5</v>
      </c>
      <c r="B26" s="137" t="s">
        <v>129</v>
      </c>
      <c r="C26" s="137" t="s">
        <v>129</v>
      </c>
      <c r="D26" s="137">
        <v>12393</v>
      </c>
      <c r="E26" s="137" t="s">
        <v>130</v>
      </c>
      <c r="F26" s="137">
        <v>12393</v>
      </c>
      <c r="G26" s="137">
        <v>12393</v>
      </c>
      <c r="H26" s="137"/>
      <c r="I26" s="170"/>
      <c r="J26" s="137" t="s">
        <v>131</v>
      </c>
      <c r="K26" s="137">
        <v>12393</v>
      </c>
      <c r="L26" s="137" t="s">
        <v>132</v>
      </c>
      <c r="M26" s="137">
        <v>12393</v>
      </c>
      <c r="N26" s="137"/>
    </row>
    <row r="27" s="110" customFormat="1" ht="54" customHeight="1" spans="1:14">
      <c r="A27" s="124">
        <v>6</v>
      </c>
      <c r="B27" s="139" t="s">
        <v>133</v>
      </c>
      <c r="C27" s="140" t="s">
        <v>134</v>
      </c>
      <c r="D27" s="139">
        <v>93</v>
      </c>
      <c r="E27" s="139" t="s">
        <v>135</v>
      </c>
      <c r="F27" s="139">
        <v>93</v>
      </c>
      <c r="G27" s="139">
        <v>93</v>
      </c>
      <c r="H27" s="140"/>
      <c r="I27" s="171"/>
      <c r="J27" s="139" t="s">
        <v>133</v>
      </c>
      <c r="K27" s="172">
        <v>43.08</v>
      </c>
      <c r="L27" s="164" t="s">
        <v>136</v>
      </c>
      <c r="M27" s="219">
        <v>43.08</v>
      </c>
      <c r="N27" s="164"/>
    </row>
    <row r="28" s="110" customFormat="1" ht="51" customHeight="1" spans="1:14">
      <c r="A28" s="124">
        <v>7</v>
      </c>
      <c r="B28" s="139" t="s">
        <v>137</v>
      </c>
      <c r="C28" s="140" t="s">
        <v>134</v>
      </c>
      <c r="D28" s="139">
        <v>13</v>
      </c>
      <c r="E28" s="139" t="s">
        <v>138</v>
      </c>
      <c r="F28" s="139">
        <v>13</v>
      </c>
      <c r="G28" s="139">
        <v>13</v>
      </c>
      <c r="H28" s="140"/>
      <c r="I28" s="171"/>
      <c r="J28" s="139" t="s">
        <v>137</v>
      </c>
      <c r="K28" s="139">
        <v>13</v>
      </c>
      <c r="L28" s="164" t="s">
        <v>136</v>
      </c>
      <c r="M28" s="139">
        <v>13</v>
      </c>
      <c r="N28" s="164"/>
    </row>
    <row r="29" s="110" customFormat="1" ht="51.95" customHeight="1" spans="1:14">
      <c r="A29" s="124">
        <v>8</v>
      </c>
      <c r="B29" s="139" t="s">
        <v>139</v>
      </c>
      <c r="C29" s="139" t="s">
        <v>139</v>
      </c>
      <c r="D29" s="139">
        <v>45</v>
      </c>
      <c r="E29" s="139" t="s">
        <v>140</v>
      </c>
      <c r="F29" s="139">
        <v>45</v>
      </c>
      <c r="G29" s="139">
        <v>45</v>
      </c>
      <c r="H29" s="141"/>
      <c r="I29" s="171"/>
      <c r="J29" s="139" t="s">
        <v>139</v>
      </c>
      <c r="K29" s="139">
        <v>32.47</v>
      </c>
      <c r="L29" s="164" t="s">
        <v>136</v>
      </c>
      <c r="M29" s="220">
        <v>32.47</v>
      </c>
      <c r="N29" s="164"/>
    </row>
    <row r="30" s="110" customFormat="1" ht="54" customHeight="1" spans="1:14">
      <c r="A30" s="124">
        <v>9</v>
      </c>
      <c r="B30" s="139" t="s">
        <v>141</v>
      </c>
      <c r="C30" s="139" t="s">
        <v>141</v>
      </c>
      <c r="D30" s="139">
        <v>52</v>
      </c>
      <c r="E30" s="139" t="s">
        <v>135</v>
      </c>
      <c r="F30" s="139">
        <v>52</v>
      </c>
      <c r="G30" s="139">
        <v>52</v>
      </c>
      <c r="H30" s="142"/>
      <c r="I30" s="173"/>
      <c r="J30" s="139" t="s">
        <v>141</v>
      </c>
      <c r="K30" s="139">
        <v>31.904</v>
      </c>
      <c r="L30" s="164" t="s">
        <v>136</v>
      </c>
      <c r="M30" s="220">
        <v>31.904</v>
      </c>
      <c r="N30" s="164"/>
    </row>
    <row r="31" s="110" customFormat="1" ht="36" customHeight="1" spans="1:14">
      <c r="A31" s="124">
        <v>10</v>
      </c>
      <c r="B31" s="139" t="s">
        <v>142</v>
      </c>
      <c r="C31" s="139" t="s">
        <v>142</v>
      </c>
      <c r="D31" s="139">
        <v>320</v>
      </c>
      <c r="E31" s="139" t="s">
        <v>143</v>
      </c>
      <c r="F31" s="139">
        <v>320</v>
      </c>
      <c r="G31" s="139">
        <v>320</v>
      </c>
      <c r="H31" s="140"/>
      <c r="I31" s="171"/>
      <c r="J31" s="139" t="s">
        <v>144</v>
      </c>
      <c r="K31" s="172">
        <v>320</v>
      </c>
      <c r="L31" s="140" t="s">
        <v>120</v>
      </c>
      <c r="M31" s="172">
        <v>320</v>
      </c>
      <c r="N31" s="140"/>
    </row>
    <row r="32" s="110" customFormat="1" ht="32.1" customHeight="1" spans="1:14">
      <c r="A32" s="124">
        <v>11</v>
      </c>
      <c r="B32" s="139" t="s">
        <v>145</v>
      </c>
      <c r="C32" s="139" t="s">
        <v>145</v>
      </c>
      <c r="D32" s="139">
        <v>435</v>
      </c>
      <c r="E32" s="139" t="s">
        <v>146</v>
      </c>
      <c r="F32" s="139">
        <v>435</v>
      </c>
      <c r="G32" s="139">
        <v>435</v>
      </c>
      <c r="H32" s="140"/>
      <c r="I32" s="171"/>
      <c r="J32" s="139" t="s">
        <v>145</v>
      </c>
      <c r="K32" s="139">
        <v>364</v>
      </c>
      <c r="L32" s="140" t="s">
        <v>120</v>
      </c>
      <c r="M32" s="139">
        <v>364</v>
      </c>
      <c r="N32" s="140"/>
    </row>
    <row r="33" s="110" customFormat="1" ht="28.5" customHeight="1" spans="1:15">
      <c r="A33" s="121" t="s">
        <v>147</v>
      </c>
      <c r="B33" s="143"/>
      <c r="C33" s="143"/>
      <c r="D33" s="122">
        <v>12201</v>
      </c>
      <c r="E33" s="122"/>
      <c r="F33" s="122">
        <f>SUM(F34:F55)</f>
        <v>12201</v>
      </c>
      <c r="G33" s="122">
        <f>SUM(G34:G55)</f>
        <v>12201</v>
      </c>
      <c r="H33" s="122"/>
      <c r="I33" s="122"/>
      <c r="J33" s="122"/>
      <c r="K33" s="122">
        <f>SUM(K34:K55)</f>
        <v>12038.6875</v>
      </c>
      <c r="L33" s="122"/>
      <c r="M33" s="122">
        <f>SUM(M34:M55)</f>
        <v>12038.6875</v>
      </c>
      <c r="N33" s="123"/>
      <c r="O33" s="174"/>
    </row>
    <row r="34" s="110" customFormat="1" ht="24" spans="1:15">
      <c r="A34" s="144"/>
      <c r="B34" s="149" t="s">
        <v>87</v>
      </c>
      <c r="C34" s="149" t="s">
        <v>148</v>
      </c>
      <c r="D34" s="128">
        <v>1269</v>
      </c>
      <c r="E34" s="128" t="s">
        <v>149</v>
      </c>
      <c r="F34" s="135">
        <v>1269</v>
      </c>
      <c r="G34" s="135">
        <v>1269</v>
      </c>
      <c r="H34" s="128"/>
      <c r="I34" s="170" t="s">
        <v>93</v>
      </c>
      <c r="J34" s="128" t="s">
        <v>36</v>
      </c>
      <c r="K34" s="128">
        <v>121</v>
      </c>
      <c r="L34" s="128" t="s">
        <v>91</v>
      </c>
      <c r="M34" s="128">
        <v>121</v>
      </c>
      <c r="N34" s="128"/>
      <c r="O34" s="174"/>
    </row>
    <row r="35" s="110" customFormat="1" ht="24" spans="1:15">
      <c r="A35" s="145"/>
      <c r="B35" s="217"/>
      <c r="C35" s="217"/>
      <c r="D35" s="135"/>
      <c r="E35" s="135"/>
      <c r="F35" s="135"/>
      <c r="G35" s="135"/>
      <c r="H35" s="128"/>
      <c r="I35" s="170" t="s">
        <v>98</v>
      </c>
      <c r="J35" s="128" t="s">
        <v>92</v>
      </c>
      <c r="K35" s="128">
        <v>32.5</v>
      </c>
      <c r="L35" s="128" t="s">
        <v>91</v>
      </c>
      <c r="M35" s="128">
        <v>32.5</v>
      </c>
      <c r="N35" s="128"/>
      <c r="O35" s="174"/>
    </row>
    <row r="36" s="110" customFormat="1" ht="24" customHeight="1" spans="1:15">
      <c r="A36" s="145"/>
      <c r="B36" s="217"/>
      <c r="C36" s="217"/>
      <c r="D36" s="135"/>
      <c r="E36" s="135"/>
      <c r="F36" s="135"/>
      <c r="G36" s="135"/>
      <c r="H36" s="128"/>
      <c r="I36" s="170" t="s">
        <v>98</v>
      </c>
      <c r="J36" s="128" t="s">
        <v>150</v>
      </c>
      <c r="K36" s="128">
        <v>115.5</v>
      </c>
      <c r="L36" s="128" t="s">
        <v>91</v>
      </c>
      <c r="M36" s="128">
        <v>115.5</v>
      </c>
      <c r="N36" s="128"/>
      <c r="O36" s="174"/>
    </row>
    <row r="37" s="110" customFormat="1" ht="27" customHeight="1" spans="1:15">
      <c r="A37" s="145"/>
      <c r="B37" s="217"/>
      <c r="C37" s="217"/>
      <c r="D37" s="135"/>
      <c r="E37" s="135"/>
      <c r="F37" s="135"/>
      <c r="G37" s="135"/>
      <c r="H37" s="128"/>
      <c r="I37" s="170" t="s">
        <v>151</v>
      </c>
      <c r="J37" s="128" t="s">
        <v>152</v>
      </c>
      <c r="K37" s="128">
        <v>1000</v>
      </c>
      <c r="L37" s="128" t="s">
        <v>91</v>
      </c>
      <c r="M37" s="128">
        <v>1000</v>
      </c>
      <c r="N37" s="128"/>
      <c r="O37" s="174"/>
    </row>
    <row r="38" s="110" customFormat="1" ht="30" customHeight="1" spans="1:15">
      <c r="A38" s="145"/>
      <c r="B38" s="217"/>
      <c r="C38" s="217"/>
      <c r="D38" s="128">
        <v>30</v>
      </c>
      <c r="E38" s="128" t="s">
        <v>153</v>
      </c>
      <c r="F38" s="128">
        <v>30</v>
      </c>
      <c r="G38" s="128">
        <v>30</v>
      </c>
      <c r="H38" s="128"/>
      <c r="I38" s="170" t="s">
        <v>154</v>
      </c>
      <c r="J38" s="128" t="s">
        <v>155</v>
      </c>
      <c r="K38" s="128">
        <v>30</v>
      </c>
      <c r="L38" s="128" t="s">
        <v>91</v>
      </c>
      <c r="M38" s="128">
        <v>30</v>
      </c>
      <c r="N38" s="128"/>
      <c r="O38" s="174"/>
    </row>
    <row r="39" s="110" customFormat="1" ht="39" customHeight="1" spans="1:15">
      <c r="A39" s="145"/>
      <c r="B39" s="217"/>
      <c r="C39" s="217"/>
      <c r="D39" s="146">
        <v>3345</v>
      </c>
      <c r="E39" s="147" t="s">
        <v>156</v>
      </c>
      <c r="F39" s="148">
        <v>3345</v>
      </c>
      <c r="G39" s="148">
        <v>3345</v>
      </c>
      <c r="H39" s="149"/>
      <c r="I39" s="177" t="s">
        <v>105</v>
      </c>
      <c r="J39" s="128" t="s">
        <v>157</v>
      </c>
      <c r="K39" s="128">
        <v>1000</v>
      </c>
      <c r="L39" s="128" t="s">
        <v>91</v>
      </c>
      <c r="M39" s="128">
        <v>1000</v>
      </c>
      <c r="N39" s="128"/>
      <c r="O39" s="174"/>
    </row>
    <row r="40" s="110" customFormat="1" ht="26" customHeight="1" spans="1:15">
      <c r="A40" s="145"/>
      <c r="B40" s="217"/>
      <c r="C40" s="217"/>
      <c r="D40" s="180"/>
      <c r="E40" s="180"/>
      <c r="F40" s="200"/>
      <c r="G40" s="200"/>
      <c r="H40" s="201"/>
      <c r="I40" s="177"/>
      <c r="J40" s="139" t="s">
        <v>158</v>
      </c>
      <c r="K40" s="172">
        <v>2345</v>
      </c>
      <c r="L40" s="172" t="s">
        <v>128</v>
      </c>
      <c r="M40" s="172">
        <v>2345</v>
      </c>
      <c r="N40" s="172"/>
      <c r="O40" s="179"/>
    </row>
    <row r="41" s="110" customFormat="1" ht="26" customHeight="1" spans="1:15">
      <c r="A41" s="145"/>
      <c r="B41" s="217"/>
      <c r="C41" s="217"/>
      <c r="D41" s="150">
        <v>38</v>
      </c>
      <c r="E41" s="128" t="s">
        <v>162</v>
      </c>
      <c r="F41" s="150">
        <v>38</v>
      </c>
      <c r="G41" s="150">
        <v>38</v>
      </c>
      <c r="H41" s="150"/>
      <c r="I41" s="178"/>
      <c r="J41" s="128" t="s">
        <v>163</v>
      </c>
      <c r="K41" s="150">
        <v>38</v>
      </c>
      <c r="L41" s="128" t="s">
        <v>91</v>
      </c>
      <c r="M41" s="150">
        <v>38</v>
      </c>
      <c r="N41" s="172"/>
      <c r="O41" s="179"/>
    </row>
    <row r="42" s="110" customFormat="1" ht="26" customHeight="1" spans="1:15">
      <c r="A42" s="145"/>
      <c r="B42" s="217"/>
      <c r="C42" s="217"/>
      <c r="D42" s="150">
        <v>113</v>
      </c>
      <c r="E42" s="128" t="s">
        <v>164</v>
      </c>
      <c r="F42" s="150">
        <v>113</v>
      </c>
      <c r="G42" s="150">
        <v>113</v>
      </c>
      <c r="H42" s="150"/>
      <c r="I42" s="178"/>
      <c r="J42" s="128" t="s">
        <v>165</v>
      </c>
      <c r="K42" s="150">
        <v>113</v>
      </c>
      <c r="L42" s="128" t="s">
        <v>91</v>
      </c>
      <c r="M42" s="150">
        <v>113</v>
      </c>
      <c r="N42" s="172"/>
      <c r="O42" s="179"/>
    </row>
    <row r="43" s="110" customFormat="1" ht="26" customHeight="1" spans="1:15">
      <c r="A43" s="151"/>
      <c r="B43" s="201"/>
      <c r="C43" s="201"/>
      <c r="D43" s="150">
        <v>222</v>
      </c>
      <c r="E43" s="128" t="s">
        <v>166</v>
      </c>
      <c r="F43" s="150">
        <v>222</v>
      </c>
      <c r="G43" s="150">
        <v>222</v>
      </c>
      <c r="H43" s="150"/>
      <c r="I43" s="178"/>
      <c r="J43" s="128" t="s">
        <v>167</v>
      </c>
      <c r="K43" s="150">
        <v>222</v>
      </c>
      <c r="L43" s="128" t="s">
        <v>91</v>
      </c>
      <c r="M43" s="150">
        <v>222</v>
      </c>
      <c r="N43" s="172"/>
      <c r="O43" s="179"/>
    </row>
    <row r="44" s="110" customFormat="1" ht="36.95" customHeight="1" spans="1:15">
      <c r="A44" s="218"/>
      <c r="B44" s="181"/>
      <c r="C44" s="128" t="s">
        <v>234</v>
      </c>
      <c r="D44" s="202">
        <v>440</v>
      </c>
      <c r="E44" s="128" t="s">
        <v>159</v>
      </c>
      <c r="F44" s="202">
        <v>440</v>
      </c>
      <c r="G44" s="128">
        <v>440</v>
      </c>
      <c r="H44" s="128"/>
      <c r="I44" s="170"/>
      <c r="J44" s="128" t="s">
        <v>234</v>
      </c>
      <c r="K44" s="128">
        <v>440</v>
      </c>
      <c r="L44" s="128" t="s">
        <v>91</v>
      </c>
      <c r="M44" s="128">
        <v>440</v>
      </c>
      <c r="N44" s="128"/>
      <c r="O44" s="174"/>
    </row>
    <row r="45" s="110" customFormat="1" ht="39" customHeight="1" spans="1:15">
      <c r="A45" s="218"/>
      <c r="B45" s="181"/>
      <c r="C45" s="128" t="s">
        <v>255</v>
      </c>
      <c r="D45" s="203">
        <v>348</v>
      </c>
      <c r="E45" s="128" t="s">
        <v>161</v>
      </c>
      <c r="F45" s="203">
        <v>348</v>
      </c>
      <c r="G45" s="150">
        <v>348</v>
      </c>
      <c r="H45" s="150"/>
      <c r="I45" s="178"/>
      <c r="J45" s="128" t="s">
        <v>255</v>
      </c>
      <c r="K45" s="150">
        <v>348</v>
      </c>
      <c r="L45" s="128" t="s">
        <v>91</v>
      </c>
      <c r="M45" s="150">
        <v>348</v>
      </c>
      <c r="N45" s="128"/>
      <c r="O45" s="174"/>
    </row>
    <row r="46" s="110" customFormat="1" ht="39" customHeight="1" spans="1:14">
      <c r="A46" s="124"/>
      <c r="B46" s="128" t="s">
        <v>168</v>
      </c>
      <c r="C46" s="45" t="s">
        <v>169</v>
      </c>
      <c r="D46" s="150">
        <v>54</v>
      </c>
      <c r="E46" s="128" t="s">
        <v>170</v>
      </c>
      <c r="F46" s="150">
        <v>54</v>
      </c>
      <c r="G46" s="150">
        <v>54</v>
      </c>
      <c r="H46" s="150"/>
      <c r="I46" s="178"/>
      <c r="J46" s="128" t="s">
        <v>256</v>
      </c>
      <c r="K46" s="150">
        <v>54</v>
      </c>
      <c r="L46" s="128" t="s">
        <v>91</v>
      </c>
      <c r="M46" s="150">
        <v>54</v>
      </c>
      <c r="N46" s="128"/>
    </row>
    <row r="47" s="110" customFormat="1" ht="30" customHeight="1" spans="1:14">
      <c r="A47" s="124"/>
      <c r="B47" s="139" t="s">
        <v>174</v>
      </c>
      <c r="C47" s="139" t="s">
        <v>175</v>
      </c>
      <c r="D47" s="139">
        <v>623</v>
      </c>
      <c r="E47" s="139" t="s">
        <v>176</v>
      </c>
      <c r="F47" s="139">
        <v>623</v>
      </c>
      <c r="G47" s="139">
        <v>623</v>
      </c>
      <c r="H47" s="128"/>
      <c r="I47" s="170"/>
      <c r="J47" s="139" t="s">
        <v>174</v>
      </c>
      <c r="K47" s="172">
        <v>623</v>
      </c>
      <c r="L47" s="172" t="s">
        <v>124</v>
      </c>
      <c r="M47" s="172">
        <v>623</v>
      </c>
      <c r="N47" s="172"/>
    </row>
    <row r="48" s="110" customFormat="1" ht="30" customHeight="1" spans="1:14">
      <c r="A48" s="124"/>
      <c r="B48" s="139" t="s">
        <v>177</v>
      </c>
      <c r="C48" s="139" t="s">
        <v>178</v>
      </c>
      <c r="D48" s="139">
        <v>4230</v>
      </c>
      <c r="E48" s="139" t="s">
        <v>179</v>
      </c>
      <c r="F48" s="139">
        <v>4230</v>
      </c>
      <c r="G48" s="139">
        <v>4230</v>
      </c>
      <c r="H48" s="128"/>
      <c r="I48" s="170"/>
      <c r="J48" s="139" t="s">
        <v>177</v>
      </c>
      <c r="K48" s="172">
        <v>4230</v>
      </c>
      <c r="L48" s="139" t="s">
        <v>180</v>
      </c>
      <c r="M48" s="172">
        <v>4230</v>
      </c>
      <c r="N48" s="139"/>
    </row>
    <row r="49" s="110" customFormat="1" ht="51" customHeight="1" spans="1:14">
      <c r="A49" s="124"/>
      <c r="B49" s="139" t="s">
        <v>189</v>
      </c>
      <c r="C49" s="140" t="s">
        <v>190</v>
      </c>
      <c r="D49" s="139">
        <v>517</v>
      </c>
      <c r="E49" s="139" t="s">
        <v>191</v>
      </c>
      <c r="F49" s="139">
        <v>517</v>
      </c>
      <c r="G49" s="139">
        <v>517</v>
      </c>
      <c r="H49" s="140"/>
      <c r="I49" s="171"/>
      <c r="J49" s="139" t="s">
        <v>189</v>
      </c>
      <c r="K49" s="141">
        <v>394.6875</v>
      </c>
      <c r="L49" s="164" t="s">
        <v>136</v>
      </c>
      <c r="M49" s="221">
        <v>394.6875</v>
      </c>
      <c r="N49" s="164"/>
    </row>
    <row r="50" s="110" customFormat="1" ht="48" spans="1:14">
      <c r="A50" s="124"/>
      <c r="B50" s="139" t="s">
        <v>133</v>
      </c>
      <c r="C50" s="139" t="s">
        <v>134</v>
      </c>
      <c r="D50" s="139">
        <v>42</v>
      </c>
      <c r="E50" s="139" t="s">
        <v>135</v>
      </c>
      <c r="F50" s="139">
        <v>42</v>
      </c>
      <c r="G50" s="139">
        <v>42</v>
      </c>
      <c r="H50" s="128"/>
      <c r="I50" s="170"/>
      <c r="J50" s="139" t="s">
        <v>133</v>
      </c>
      <c r="K50" s="172">
        <v>42</v>
      </c>
      <c r="L50" s="146" t="s">
        <v>192</v>
      </c>
      <c r="M50" s="172">
        <v>42</v>
      </c>
      <c r="N50" s="139"/>
    </row>
    <row r="51" s="110" customFormat="1" ht="48.95" customHeight="1" spans="1:14">
      <c r="A51" s="124"/>
      <c r="B51" s="139" t="s">
        <v>137</v>
      </c>
      <c r="C51" s="139" t="s">
        <v>134</v>
      </c>
      <c r="D51" s="139">
        <v>70</v>
      </c>
      <c r="E51" s="139" t="s">
        <v>138</v>
      </c>
      <c r="F51" s="139">
        <v>70</v>
      </c>
      <c r="G51" s="139">
        <v>70</v>
      </c>
      <c r="H51" s="128"/>
      <c r="I51" s="170"/>
      <c r="J51" s="139" t="s">
        <v>137</v>
      </c>
      <c r="K51" s="172">
        <v>70</v>
      </c>
      <c r="L51" s="180"/>
      <c r="M51" s="172">
        <v>70</v>
      </c>
      <c r="N51" s="139"/>
    </row>
    <row r="52" s="110" customFormat="1" ht="57" customHeight="1" spans="1:14">
      <c r="A52" s="124"/>
      <c r="B52" s="139" t="s">
        <v>193</v>
      </c>
      <c r="C52" s="139" t="s">
        <v>194</v>
      </c>
      <c r="D52" s="140">
        <v>45</v>
      </c>
      <c r="E52" s="139" t="s">
        <v>138</v>
      </c>
      <c r="F52" s="140">
        <v>45</v>
      </c>
      <c r="G52" s="140">
        <v>45</v>
      </c>
      <c r="H52" s="128"/>
      <c r="I52" s="170"/>
      <c r="J52" s="139" t="s">
        <v>193</v>
      </c>
      <c r="K52" s="172">
        <v>45</v>
      </c>
      <c r="L52" s="139" t="s">
        <v>195</v>
      </c>
      <c r="M52" s="172">
        <v>45</v>
      </c>
      <c r="N52" s="139"/>
    </row>
    <row r="53" s="110" customFormat="1" ht="54" customHeight="1" spans="1:14">
      <c r="A53" s="124"/>
      <c r="B53" s="139" t="s">
        <v>141</v>
      </c>
      <c r="C53" s="139" t="s">
        <v>194</v>
      </c>
      <c r="D53" s="139">
        <v>19</v>
      </c>
      <c r="E53" s="139" t="s">
        <v>135</v>
      </c>
      <c r="F53" s="139">
        <v>19</v>
      </c>
      <c r="G53" s="139">
        <v>19</v>
      </c>
      <c r="H53" s="128"/>
      <c r="I53" s="170"/>
      <c r="J53" s="139" t="s">
        <v>141</v>
      </c>
      <c r="K53" s="172">
        <v>19</v>
      </c>
      <c r="L53" s="139" t="s">
        <v>192</v>
      </c>
      <c r="M53" s="172">
        <v>19</v>
      </c>
      <c r="N53" s="139"/>
    </row>
    <row r="54" s="110" customFormat="1" ht="54" customHeight="1" spans="1:14">
      <c r="A54" s="124"/>
      <c r="B54" s="139" t="s">
        <v>145</v>
      </c>
      <c r="C54" s="152" t="s">
        <v>196</v>
      </c>
      <c r="D54" s="150">
        <v>366</v>
      </c>
      <c r="E54" s="139" t="s">
        <v>146</v>
      </c>
      <c r="F54" s="150">
        <v>366</v>
      </c>
      <c r="G54" s="150">
        <v>366</v>
      </c>
      <c r="H54" s="128"/>
      <c r="I54" s="170"/>
      <c r="J54" s="139" t="s">
        <v>145</v>
      </c>
      <c r="K54" s="172">
        <v>326</v>
      </c>
      <c r="L54" s="139" t="s">
        <v>197</v>
      </c>
      <c r="M54" s="219">
        <v>326</v>
      </c>
      <c r="N54" s="139"/>
    </row>
    <row r="55" s="110" customFormat="1" ht="42" customHeight="1" spans="1:14">
      <c r="A55" s="124"/>
      <c r="B55" s="139" t="s">
        <v>142</v>
      </c>
      <c r="C55" s="139" t="s">
        <v>142</v>
      </c>
      <c r="D55" s="139">
        <v>430</v>
      </c>
      <c r="E55" s="139" t="s">
        <v>143</v>
      </c>
      <c r="F55" s="139">
        <v>430</v>
      </c>
      <c r="G55" s="139">
        <v>430</v>
      </c>
      <c r="H55" s="140"/>
      <c r="I55" s="171"/>
      <c r="J55" s="139" t="s">
        <v>144</v>
      </c>
      <c r="K55" s="172">
        <v>430</v>
      </c>
      <c r="L55" s="140" t="s">
        <v>120</v>
      </c>
      <c r="M55" s="172">
        <v>430</v>
      </c>
      <c r="N55" s="181"/>
    </row>
    <row r="56" s="110" customFormat="1" ht="21" customHeight="1" spans="1:14">
      <c r="A56" s="121" t="s">
        <v>211</v>
      </c>
      <c r="B56" s="143"/>
      <c r="C56" s="143"/>
      <c r="D56" s="153">
        <f t="shared" ref="D56:G56" si="2">D57+D61</f>
        <v>1489.1</v>
      </c>
      <c r="E56" s="153"/>
      <c r="F56" s="153">
        <f t="shared" si="2"/>
        <v>1489.1</v>
      </c>
      <c r="G56" s="153">
        <f t="shared" si="2"/>
        <v>1489.1</v>
      </c>
      <c r="H56" s="153"/>
      <c r="I56" s="153"/>
      <c r="J56" s="153"/>
      <c r="K56" s="153">
        <f>K57+K58+K59+K60+K61</f>
        <v>1489.1</v>
      </c>
      <c r="L56" s="153"/>
      <c r="M56" s="153">
        <f>M57+M58+M59+M60+M61</f>
        <v>1489.1</v>
      </c>
      <c r="N56" s="182">
        <v>1.0893</v>
      </c>
    </row>
    <row r="57" s="110" customFormat="1" ht="27.95" customHeight="1" spans="1:14">
      <c r="A57" s="124"/>
      <c r="B57" s="45" t="s">
        <v>212</v>
      </c>
      <c r="C57" s="45" t="s">
        <v>213</v>
      </c>
      <c r="D57" s="128">
        <v>1367</v>
      </c>
      <c r="E57" s="128" t="s">
        <v>214</v>
      </c>
      <c r="F57" s="128">
        <v>1367</v>
      </c>
      <c r="G57" s="128">
        <v>1367</v>
      </c>
      <c r="H57" s="128"/>
      <c r="I57" s="170" t="s">
        <v>215</v>
      </c>
      <c r="J57" s="184" t="s">
        <v>216</v>
      </c>
      <c r="K57" s="185">
        <v>480</v>
      </c>
      <c r="L57" s="128" t="s">
        <v>91</v>
      </c>
      <c r="M57" s="185">
        <v>480</v>
      </c>
      <c r="N57" s="128"/>
    </row>
    <row r="58" s="110" customFormat="1" ht="27.95" customHeight="1" spans="1:16">
      <c r="A58" s="124"/>
      <c r="B58" s="45"/>
      <c r="C58" s="45"/>
      <c r="D58" s="128"/>
      <c r="E58" s="128"/>
      <c r="F58" s="128"/>
      <c r="G58" s="128"/>
      <c r="H58" s="128"/>
      <c r="I58" s="170" t="s">
        <v>215</v>
      </c>
      <c r="J58" s="184" t="s">
        <v>217</v>
      </c>
      <c r="K58" s="185">
        <v>320</v>
      </c>
      <c r="L58" s="128" t="s">
        <v>91</v>
      </c>
      <c r="M58" s="185">
        <v>320</v>
      </c>
      <c r="N58" s="128"/>
      <c r="P58" s="183"/>
    </row>
    <row r="59" s="110" customFormat="1" ht="27.95" customHeight="1" spans="1:16">
      <c r="A59" s="124"/>
      <c r="B59" s="45"/>
      <c r="C59" s="45"/>
      <c r="D59" s="128"/>
      <c r="E59" s="128"/>
      <c r="F59" s="128"/>
      <c r="G59" s="128"/>
      <c r="H59" s="128"/>
      <c r="I59" s="170" t="s">
        <v>151</v>
      </c>
      <c r="J59" s="184" t="s">
        <v>218</v>
      </c>
      <c r="K59" s="185">
        <v>495</v>
      </c>
      <c r="L59" s="128" t="s">
        <v>91</v>
      </c>
      <c r="M59" s="185">
        <v>495</v>
      </c>
      <c r="N59" s="128"/>
      <c r="P59" s="183"/>
    </row>
    <row r="60" s="110" customFormat="1" ht="27.95" customHeight="1" spans="1:14">
      <c r="A60" s="124"/>
      <c r="B60" s="45"/>
      <c r="C60" s="45"/>
      <c r="D60" s="128"/>
      <c r="E60" s="128"/>
      <c r="F60" s="128"/>
      <c r="G60" s="128"/>
      <c r="H60" s="128"/>
      <c r="I60" s="170" t="s">
        <v>102</v>
      </c>
      <c r="J60" s="184" t="s">
        <v>254</v>
      </c>
      <c r="K60" s="185">
        <v>72</v>
      </c>
      <c r="L60" s="128" t="s">
        <v>91</v>
      </c>
      <c r="M60" s="185">
        <v>72</v>
      </c>
      <c r="N60" s="128"/>
    </row>
    <row r="61" s="110" customFormat="1" ht="49" customHeight="1" spans="1:15">
      <c r="A61" s="124"/>
      <c r="B61" s="45" t="s">
        <v>220</v>
      </c>
      <c r="C61" s="45" t="s">
        <v>221</v>
      </c>
      <c r="D61" s="128">
        <v>122.1</v>
      </c>
      <c r="E61" s="128" t="s">
        <v>222</v>
      </c>
      <c r="F61" s="128">
        <v>122.1</v>
      </c>
      <c r="G61" s="128">
        <v>122.1</v>
      </c>
      <c r="H61" s="128"/>
      <c r="I61" s="170" t="s">
        <v>105</v>
      </c>
      <c r="J61" s="184" t="s">
        <v>223</v>
      </c>
      <c r="K61" s="150">
        <v>122.1</v>
      </c>
      <c r="L61" s="128" t="s">
        <v>91</v>
      </c>
      <c r="M61" s="185">
        <v>122.1</v>
      </c>
      <c r="N61" s="128"/>
      <c r="O61" s="186"/>
    </row>
    <row r="62" s="110" customFormat="1" ht="30" customHeight="1" spans="1:15">
      <c r="A62" s="121" t="s">
        <v>224</v>
      </c>
      <c r="B62" s="143"/>
      <c r="C62" s="143"/>
      <c r="D62" s="154">
        <f t="shared" ref="D62:G62" si="3">D63+D81</f>
        <v>5400</v>
      </c>
      <c r="E62" s="154"/>
      <c r="F62" s="154">
        <f t="shared" si="3"/>
        <v>5400</v>
      </c>
      <c r="G62" s="154">
        <f t="shared" si="3"/>
        <v>5400</v>
      </c>
      <c r="H62" s="154"/>
      <c r="I62" s="187"/>
      <c r="J62" s="188"/>
      <c r="K62" s="189">
        <f>SUM(K63:K83)</f>
        <v>5400</v>
      </c>
      <c r="L62" s="189"/>
      <c r="M62" s="189">
        <f>SUM(M63:M83)</f>
        <v>5400</v>
      </c>
      <c r="N62" s="190">
        <v>1</v>
      </c>
      <c r="O62" s="191"/>
    </row>
    <row r="63" s="110" customFormat="1" ht="39.95" customHeight="1" spans="1:14">
      <c r="A63" s="144"/>
      <c r="B63" s="14" t="s">
        <v>225</v>
      </c>
      <c r="C63" s="155" t="s">
        <v>226</v>
      </c>
      <c r="D63" s="140">
        <v>3800</v>
      </c>
      <c r="E63" s="156"/>
      <c r="F63" s="140">
        <v>3800</v>
      </c>
      <c r="G63" s="156">
        <v>3800</v>
      </c>
      <c r="H63" s="14"/>
      <c r="I63" s="170" t="s">
        <v>227</v>
      </c>
      <c r="J63" s="184" t="s">
        <v>52</v>
      </c>
      <c r="K63" s="185">
        <v>545</v>
      </c>
      <c r="L63" s="128" t="s">
        <v>91</v>
      </c>
      <c r="M63" s="185">
        <v>545</v>
      </c>
      <c r="N63" s="128"/>
    </row>
    <row r="64" s="110" customFormat="1" ht="36.95" customHeight="1" spans="1:14">
      <c r="A64" s="145"/>
      <c r="B64" s="14"/>
      <c r="C64" s="155"/>
      <c r="D64" s="140"/>
      <c r="E64" s="156"/>
      <c r="F64" s="140"/>
      <c r="G64" s="156"/>
      <c r="H64" s="14"/>
      <c r="I64" s="170" t="s">
        <v>228</v>
      </c>
      <c r="J64" s="184" t="s">
        <v>229</v>
      </c>
      <c r="K64" s="185">
        <v>191</v>
      </c>
      <c r="L64" s="128" t="s">
        <v>91</v>
      </c>
      <c r="M64" s="185">
        <v>191</v>
      </c>
      <c r="N64" s="128"/>
    </row>
    <row r="65" s="110" customFormat="1" ht="30" customHeight="1" spans="1:14">
      <c r="A65" s="145"/>
      <c r="B65" s="14"/>
      <c r="C65" s="155"/>
      <c r="D65" s="140"/>
      <c r="E65" s="156"/>
      <c r="F65" s="140"/>
      <c r="G65" s="156"/>
      <c r="H65" s="14"/>
      <c r="I65" s="170" t="s">
        <v>230</v>
      </c>
      <c r="J65" s="184" t="s">
        <v>54</v>
      </c>
      <c r="K65" s="185">
        <v>52</v>
      </c>
      <c r="L65" s="128" t="s">
        <v>91</v>
      </c>
      <c r="M65" s="185">
        <v>52</v>
      </c>
      <c r="N65" s="128"/>
    </row>
    <row r="66" s="110" customFormat="1" ht="36.95" customHeight="1" spans="1:14">
      <c r="A66" s="145"/>
      <c r="B66" s="14"/>
      <c r="C66" s="155"/>
      <c r="D66" s="140"/>
      <c r="E66" s="156"/>
      <c r="F66" s="140"/>
      <c r="G66" s="156"/>
      <c r="H66" s="14"/>
      <c r="I66" s="170" t="s">
        <v>109</v>
      </c>
      <c r="J66" s="20" t="s">
        <v>231</v>
      </c>
      <c r="K66" s="185">
        <v>94.71</v>
      </c>
      <c r="L66" s="128" t="s">
        <v>91</v>
      </c>
      <c r="M66" s="185">
        <v>94.71</v>
      </c>
      <c r="N66" s="128"/>
    </row>
    <row r="67" s="110" customFormat="1" ht="23.1" customHeight="1" spans="1:14">
      <c r="A67" s="145"/>
      <c r="B67" s="14"/>
      <c r="C67" s="155"/>
      <c r="D67" s="140"/>
      <c r="E67" s="156"/>
      <c r="F67" s="140"/>
      <c r="G67" s="156"/>
      <c r="H67" s="14"/>
      <c r="I67" s="170" t="s">
        <v>151</v>
      </c>
      <c r="J67" s="20" t="s">
        <v>152</v>
      </c>
      <c r="K67" s="185">
        <v>280</v>
      </c>
      <c r="L67" s="128" t="s">
        <v>91</v>
      </c>
      <c r="M67" s="185">
        <v>280</v>
      </c>
      <c r="N67" s="128"/>
    </row>
    <row r="68" s="110" customFormat="1" ht="29.1" customHeight="1" spans="1:14">
      <c r="A68" s="145"/>
      <c r="B68" s="14"/>
      <c r="C68" s="155"/>
      <c r="D68" s="140"/>
      <c r="E68" s="156"/>
      <c r="F68" s="140"/>
      <c r="G68" s="156"/>
      <c r="H68" s="14"/>
      <c r="I68" s="170" t="s">
        <v>102</v>
      </c>
      <c r="J68" s="20" t="s">
        <v>219</v>
      </c>
      <c r="K68" s="185">
        <v>601.650335</v>
      </c>
      <c r="L68" s="128" t="s">
        <v>91</v>
      </c>
      <c r="M68" s="185">
        <v>601.650335</v>
      </c>
      <c r="N68" s="128"/>
    </row>
    <row r="69" s="110" customFormat="1" ht="27" customHeight="1" spans="1:14">
      <c r="A69" s="145"/>
      <c r="B69" s="14"/>
      <c r="C69" s="155"/>
      <c r="D69" s="140"/>
      <c r="E69" s="156"/>
      <c r="F69" s="140"/>
      <c r="G69" s="156"/>
      <c r="H69" s="14"/>
      <c r="I69" s="170" t="s">
        <v>109</v>
      </c>
      <c r="J69" s="184" t="s">
        <v>232</v>
      </c>
      <c r="K69" s="185">
        <v>173</v>
      </c>
      <c r="L69" s="128" t="s">
        <v>91</v>
      </c>
      <c r="M69" s="185">
        <v>173</v>
      </c>
      <c r="N69" s="128"/>
    </row>
    <row r="70" s="110" customFormat="1" ht="57" customHeight="1" spans="1:14">
      <c r="A70" s="145"/>
      <c r="B70" s="14"/>
      <c r="C70" s="155"/>
      <c r="D70" s="140"/>
      <c r="E70" s="156"/>
      <c r="F70" s="140"/>
      <c r="G70" s="156"/>
      <c r="H70" s="14"/>
      <c r="I70" s="170" t="s">
        <v>109</v>
      </c>
      <c r="J70" s="184" t="s">
        <v>233</v>
      </c>
      <c r="K70" s="185">
        <v>14.2125</v>
      </c>
      <c r="L70" s="128" t="s">
        <v>91</v>
      </c>
      <c r="M70" s="185">
        <v>14.2125</v>
      </c>
      <c r="N70" s="128"/>
    </row>
    <row r="71" s="110" customFormat="1" ht="27.95" customHeight="1" spans="1:14">
      <c r="A71" s="145"/>
      <c r="B71" s="14"/>
      <c r="C71" s="155"/>
      <c r="D71" s="140"/>
      <c r="E71" s="156"/>
      <c r="F71" s="140"/>
      <c r="G71" s="156"/>
      <c r="H71" s="14"/>
      <c r="I71" s="170" t="s">
        <v>109</v>
      </c>
      <c r="J71" s="184" t="s">
        <v>234</v>
      </c>
      <c r="K71" s="185">
        <v>2.838265</v>
      </c>
      <c r="L71" s="128" t="s">
        <v>91</v>
      </c>
      <c r="M71" s="185">
        <v>2.838265</v>
      </c>
      <c r="N71" s="128"/>
    </row>
    <row r="72" s="110" customFormat="1" ht="27" customHeight="1" spans="1:14">
      <c r="A72" s="145"/>
      <c r="B72" s="14"/>
      <c r="C72" s="155"/>
      <c r="D72" s="140"/>
      <c r="E72" s="156"/>
      <c r="F72" s="140"/>
      <c r="G72" s="156"/>
      <c r="H72" s="14"/>
      <c r="I72" s="170" t="s">
        <v>109</v>
      </c>
      <c r="J72" s="170" t="s">
        <v>235</v>
      </c>
      <c r="K72" s="185">
        <v>123.75</v>
      </c>
      <c r="L72" s="128" t="s">
        <v>91</v>
      </c>
      <c r="M72" s="185">
        <v>123.75</v>
      </c>
      <c r="N72" s="128"/>
    </row>
    <row r="73" s="110" customFormat="1" ht="31" customHeight="1" spans="1:14">
      <c r="A73" s="145"/>
      <c r="B73" s="14"/>
      <c r="C73" s="155"/>
      <c r="D73" s="140"/>
      <c r="E73" s="156"/>
      <c r="F73" s="140"/>
      <c r="G73" s="156"/>
      <c r="H73" s="14"/>
      <c r="I73" s="170" t="s">
        <v>105</v>
      </c>
      <c r="J73" s="184" t="s">
        <v>223</v>
      </c>
      <c r="K73" s="185">
        <v>423.63</v>
      </c>
      <c r="L73" s="128" t="s">
        <v>91</v>
      </c>
      <c r="M73" s="185">
        <v>423.63</v>
      </c>
      <c r="N73" s="128" t="s">
        <v>257</v>
      </c>
    </row>
    <row r="74" s="110" customFormat="1" ht="27" customHeight="1" spans="1:14">
      <c r="A74" s="145"/>
      <c r="B74" s="14"/>
      <c r="C74" s="155"/>
      <c r="D74" s="140"/>
      <c r="E74" s="156"/>
      <c r="F74" s="140"/>
      <c r="G74" s="156"/>
      <c r="H74" s="14"/>
      <c r="I74" s="170" t="s">
        <v>109</v>
      </c>
      <c r="J74" s="184" t="s">
        <v>258</v>
      </c>
      <c r="K74" s="185">
        <v>75.0625</v>
      </c>
      <c r="L74" s="128" t="s">
        <v>91</v>
      </c>
      <c r="M74" s="185">
        <v>75.0625</v>
      </c>
      <c r="N74" s="128"/>
    </row>
    <row r="75" s="110" customFormat="1" ht="61" customHeight="1" spans="1:14">
      <c r="A75" s="145"/>
      <c r="B75" s="14"/>
      <c r="C75" s="155"/>
      <c r="D75" s="140"/>
      <c r="E75" s="156"/>
      <c r="F75" s="140"/>
      <c r="G75" s="156"/>
      <c r="H75" s="14"/>
      <c r="I75" s="170" t="s">
        <v>109</v>
      </c>
      <c r="J75" s="184" t="s">
        <v>237</v>
      </c>
      <c r="K75" s="185">
        <v>657.15</v>
      </c>
      <c r="L75" s="128" t="s">
        <v>91</v>
      </c>
      <c r="M75" s="185">
        <v>657.15</v>
      </c>
      <c r="N75" s="128"/>
    </row>
    <row r="76" s="110" customFormat="1" ht="37" customHeight="1" spans="1:14">
      <c r="A76" s="145"/>
      <c r="B76" s="14"/>
      <c r="C76" s="155"/>
      <c r="D76" s="140"/>
      <c r="E76" s="156"/>
      <c r="F76" s="140"/>
      <c r="G76" s="156"/>
      <c r="H76" s="14"/>
      <c r="I76" s="170" t="s">
        <v>109</v>
      </c>
      <c r="J76" s="184" t="s">
        <v>122</v>
      </c>
      <c r="K76" s="185">
        <v>59.41</v>
      </c>
      <c r="L76" s="128" t="s">
        <v>124</v>
      </c>
      <c r="M76" s="185">
        <v>59.41</v>
      </c>
      <c r="N76" s="128"/>
    </row>
    <row r="77" s="110" customFormat="1" ht="38" customHeight="1" spans="1:15">
      <c r="A77" s="145"/>
      <c r="B77" s="14"/>
      <c r="C77" s="155"/>
      <c r="D77" s="140"/>
      <c r="E77" s="156"/>
      <c r="F77" s="140"/>
      <c r="G77" s="156"/>
      <c r="H77" s="14"/>
      <c r="I77" s="170" t="s">
        <v>109</v>
      </c>
      <c r="J77" s="185" t="s">
        <v>240</v>
      </c>
      <c r="K77" s="185">
        <v>175.763037</v>
      </c>
      <c r="L77" s="128" t="s">
        <v>91</v>
      </c>
      <c r="M77" s="185">
        <v>175.763037</v>
      </c>
      <c r="N77" s="128"/>
      <c r="O77" s="215"/>
    </row>
    <row r="78" s="110" customFormat="1" ht="38" customHeight="1" spans="1:15">
      <c r="A78" s="145"/>
      <c r="B78" s="14"/>
      <c r="C78" s="155"/>
      <c r="D78" s="140"/>
      <c r="E78" s="156"/>
      <c r="F78" s="140"/>
      <c r="G78" s="156"/>
      <c r="H78" s="14"/>
      <c r="I78" s="170" t="s">
        <v>238</v>
      </c>
      <c r="J78" s="170" t="s">
        <v>239</v>
      </c>
      <c r="K78" s="185">
        <v>24</v>
      </c>
      <c r="L78" s="128" t="s">
        <v>91</v>
      </c>
      <c r="M78" s="128">
        <v>24</v>
      </c>
      <c r="N78" s="128"/>
      <c r="O78" s="215"/>
    </row>
    <row r="79" s="110" customFormat="1" ht="38" customHeight="1" spans="1:15">
      <c r="A79" s="145"/>
      <c r="B79" s="14"/>
      <c r="C79" s="155"/>
      <c r="D79" s="140"/>
      <c r="E79" s="156"/>
      <c r="F79" s="140"/>
      <c r="G79" s="156"/>
      <c r="H79" s="14"/>
      <c r="I79" s="170"/>
      <c r="J79" s="185" t="s">
        <v>241</v>
      </c>
      <c r="K79" s="185">
        <v>26.3625</v>
      </c>
      <c r="L79" s="128" t="s">
        <v>91</v>
      </c>
      <c r="M79" s="185">
        <v>26.3625</v>
      </c>
      <c r="N79" s="128"/>
      <c r="O79" s="215"/>
    </row>
    <row r="80" s="110" customFormat="1" ht="38" customHeight="1" spans="1:15">
      <c r="A80" s="145"/>
      <c r="B80" s="14"/>
      <c r="C80" s="155"/>
      <c r="D80" s="140"/>
      <c r="E80" s="156"/>
      <c r="F80" s="140"/>
      <c r="G80" s="156"/>
      <c r="H80" s="14"/>
      <c r="I80" s="170" t="s">
        <v>109</v>
      </c>
      <c r="J80" s="170" t="s">
        <v>242</v>
      </c>
      <c r="K80" s="185">
        <v>280.460863</v>
      </c>
      <c r="L80" s="128" t="s">
        <v>91</v>
      </c>
      <c r="M80" s="128">
        <v>280.460863</v>
      </c>
      <c r="N80" s="128"/>
      <c r="O80" s="215"/>
    </row>
    <row r="81" s="110" customFormat="1" ht="27" customHeight="1" spans="1:14">
      <c r="A81" s="145"/>
      <c r="B81" s="55" t="s">
        <v>225</v>
      </c>
      <c r="C81" s="157" t="s">
        <v>243</v>
      </c>
      <c r="D81" s="128">
        <v>1600</v>
      </c>
      <c r="E81" s="124"/>
      <c r="F81" s="135">
        <v>1600</v>
      </c>
      <c r="G81" s="135">
        <v>1600</v>
      </c>
      <c r="H81" s="14"/>
      <c r="I81" s="170" t="s">
        <v>109</v>
      </c>
      <c r="J81" s="184" t="s">
        <v>18</v>
      </c>
      <c r="K81" s="185">
        <v>1441.8</v>
      </c>
      <c r="L81" s="128" t="s">
        <v>91</v>
      </c>
      <c r="M81" s="185">
        <v>1441.8</v>
      </c>
      <c r="N81" s="128"/>
    </row>
    <row r="82" s="110" customFormat="1" ht="27" customHeight="1" spans="1:14">
      <c r="A82" s="145"/>
      <c r="B82" s="55"/>
      <c r="C82" s="157"/>
      <c r="D82" s="135"/>
      <c r="E82" s="124"/>
      <c r="F82" s="135"/>
      <c r="G82" s="135"/>
      <c r="H82" s="14"/>
      <c r="I82" s="170" t="s">
        <v>109</v>
      </c>
      <c r="J82" s="184" t="s">
        <v>244</v>
      </c>
      <c r="K82" s="185">
        <v>26.35</v>
      </c>
      <c r="L82" s="128" t="s">
        <v>91</v>
      </c>
      <c r="M82" s="185">
        <v>26.35</v>
      </c>
      <c r="N82" s="128"/>
    </row>
    <row r="83" s="110" customFormat="1" ht="41" customHeight="1" spans="1:14">
      <c r="A83" s="145"/>
      <c r="B83" s="55"/>
      <c r="C83" s="157"/>
      <c r="D83" s="135"/>
      <c r="E83" s="124"/>
      <c r="F83" s="135"/>
      <c r="G83" s="135"/>
      <c r="H83" s="14"/>
      <c r="I83" s="170" t="s">
        <v>105</v>
      </c>
      <c r="J83" s="192" t="s">
        <v>157</v>
      </c>
      <c r="K83" s="150">
        <v>131.85</v>
      </c>
      <c r="L83" s="128" t="s">
        <v>91</v>
      </c>
      <c r="M83" s="150">
        <v>131.85</v>
      </c>
      <c r="N83" s="128"/>
    </row>
    <row r="84" s="110" customFormat="1" ht="30" customHeight="1" spans="1:14">
      <c r="A84" s="198" t="s">
        <v>259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206"/>
    </row>
    <row r="85" s="110" customFormat="1" ht="25.5" customHeight="1" spans="1:14">
      <c r="A85" s="121" t="s">
        <v>29</v>
      </c>
      <c r="B85" s="121"/>
      <c r="C85" s="121"/>
      <c r="D85" s="122">
        <f>D86</f>
        <v>10505</v>
      </c>
      <c r="E85" s="122"/>
      <c r="F85" s="122">
        <f t="shared" ref="E85:M85" si="4">F86</f>
        <v>10505</v>
      </c>
      <c r="G85" s="122">
        <f t="shared" si="4"/>
        <v>10505</v>
      </c>
      <c r="H85" s="122"/>
      <c r="I85" s="122"/>
      <c r="J85" s="122"/>
      <c r="K85" s="122">
        <f t="shared" si="4"/>
        <v>7801</v>
      </c>
      <c r="L85" s="122"/>
      <c r="M85" s="122">
        <f t="shared" si="4"/>
        <v>7801</v>
      </c>
      <c r="N85" s="123"/>
    </row>
    <row r="86" s="110" customFormat="1" ht="33" customHeight="1" spans="1:14">
      <c r="A86" s="121" t="s">
        <v>147</v>
      </c>
      <c r="B86" s="121"/>
      <c r="C86" s="121"/>
      <c r="D86" s="122">
        <f>D87+D88+D89+D90+D91</f>
        <v>10505</v>
      </c>
      <c r="E86" s="122"/>
      <c r="F86" s="122">
        <f t="shared" ref="E86:M86" si="5">F87+F88+F89+F90+F91</f>
        <v>10505</v>
      </c>
      <c r="G86" s="122">
        <f t="shared" si="5"/>
        <v>10505</v>
      </c>
      <c r="H86" s="122"/>
      <c r="I86" s="122"/>
      <c r="J86" s="122"/>
      <c r="K86" s="122">
        <f t="shared" si="5"/>
        <v>7801</v>
      </c>
      <c r="L86" s="122"/>
      <c r="M86" s="122">
        <f t="shared" si="5"/>
        <v>7801</v>
      </c>
      <c r="N86" s="123"/>
    </row>
    <row r="87" s="110" customFormat="1" ht="54" customHeight="1" spans="1:14">
      <c r="A87" s="211"/>
      <c r="B87" s="14" t="s">
        <v>198</v>
      </c>
      <c r="C87" s="45" t="s">
        <v>198</v>
      </c>
      <c r="D87" s="150">
        <v>4754</v>
      </c>
      <c r="E87" s="128" t="s">
        <v>199</v>
      </c>
      <c r="F87" s="150">
        <v>4754</v>
      </c>
      <c r="G87" s="150">
        <v>4754</v>
      </c>
      <c r="H87" s="150"/>
      <c r="I87" s="178"/>
      <c r="J87" s="128" t="s">
        <v>200</v>
      </c>
      <c r="K87" s="150">
        <v>4755</v>
      </c>
      <c r="L87" s="164" t="s">
        <v>201</v>
      </c>
      <c r="M87" s="172">
        <v>4755</v>
      </c>
      <c r="N87" s="139"/>
    </row>
    <row r="88" s="110" customFormat="1" ht="54" customHeight="1" spans="1:14">
      <c r="A88" s="212"/>
      <c r="B88" s="14"/>
      <c r="C88" s="45"/>
      <c r="D88" s="150">
        <v>914</v>
      </c>
      <c r="E88" s="139" t="s">
        <v>202</v>
      </c>
      <c r="F88" s="150">
        <v>914</v>
      </c>
      <c r="G88" s="150">
        <v>914</v>
      </c>
      <c r="H88" s="128"/>
      <c r="I88" s="170"/>
      <c r="J88" s="139" t="s">
        <v>203</v>
      </c>
      <c r="K88" s="172">
        <v>914</v>
      </c>
      <c r="L88" s="139" t="s">
        <v>201</v>
      </c>
      <c r="M88" s="172">
        <v>914</v>
      </c>
      <c r="N88" s="139"/>
    </row>
    <row r="89" s="110" customFormat="1" ht="46.5" customHeight="1" spans="1:14">
      <c r="A89" s="124"/>
      <c r="B89" s="128" t="s">
        <v>118</v>
      </c>
      <c r="C89" s="128" t="s">
        <v>118</v>
      </c>
      <c r="D89" s="135">
        <v>3000</v>
      </c>
      <c r="E89" s="128" t="s">
        <v>119</v>
      </c>
      <c r="F89" s="135">
        <v>3000</v>
      </c>
      <c r="G89" s="135">
        <v>3000</v>
      </c>
      <c r="H89" s="136"/>
      <c r="I89" s="169"/>
      <c r="J89" s="45" t="s">
        <v>118</v>
      </c>
      <c r="K89" s="128">
        <v>295</v>
      </c>
      <c r="L89" s="128" t="s">
        <v>120</v>
      </c>
      <c r="M89" s="128">
        <v>295</v>
      </c>
      <c r="N89" s="128"/>
    </row>
    <row r="90" s="110" customFormat="1" ht="42" customHeight="1" spans="1:14">
      <c r="A90" s="124"/>
      <c r="B90" s="139" t="s">
        <v>207</v>
      </c>
      <c r="C90" s="139" t="s">
        <v>208</v>
      </c>
      <c r="D90" s="139">
        <v>1826</v>
      </c>
      <c r="E90" s="139" t="s">
        <v>209</v>
      </c>
      <c r="F90" s="139">
        <v>1826</v>
      </c>
      <c r="G90" s="139">
        <v>1826</v>
      </c>
      <c r="H90" s="140"/>
      <c r="I90" s="171"/>
      <c r="J90" s="139" t="s">
        <v>208</v>
      </c>
      <c r="K90" s="139">
        <v>1826</v>
      </c>
      <c r="L90" s="140" t="s">
        <v>210</v>
      </c>
      <c r="M90" s="139">
        <v>1826</v>
      </c>
      <c r="N90" s="140"/>
    </row>
    <row r="91" s="110" customFormat="1" ht="42" customHeight="1" spans="1:14">
      <c r="A91" s="124"/>
      <c r="B91" s="139" t="s">
        <v>204</v>
      </c>
      <c r="C91" s="139" t="s">
        <v>204</v>
      </c>
      <c r="D91" s="139">
        <v>11</v>
      </c>
      <c r="E91" s="139" t="s">
        <v>260</v>
      </c>
      <c r="F91" s="139">
        <v>11</v>
      </c>
      <c r="G91" s="139">
        <v>11</v>
      </c>
      <c r="H91" s="140"/>
      <c r="I91" s="171"/>
      <c r="J91" s="139" t="s">
        <v>204</v>
      </c>
      <c r="K91" s="139">
        <v>11</v>
      </c>
      <c r="L91" s="140" t="s">
        <v>206</v>
      </c>
      <c r="M91" s="139">
        <v>11</v>
      </c>
      <c r="N91" s="140"/>
    </row>
    <row r="92" s="110" customFormat="1" ht="30" customHeight="1" spans="1:14">
      <c r="A92" s="198" t="s">
        <v>261</v>
      </c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206"/>
    </row>
    <row r="93" s="110" customFormat="1" ht="25.5" customHeight="1" spans="1:14">
      <c r="A93" s="121" t="s">
        <v>29</v>
      </c>
      <c r="B93" s="121"/>
      <c r="C93" s="121"/>
      <c r="D93" s="122">
        <f>D94+D99</f>
        <v>31094</v>
      </c>
      <c r="E93" s="122"/>
      <c r="F93" s="122">
        <f t="shared" ref="E93:M93" si="6">F94+F99</f>
        <v>31094</v>
      </c>
      <c r="G93" s="122">
        <f t="shared" si="6"/>
        <v>31094</v>
      </c>
      <c r="H93" s="122"/>
      <c r="I93" s="122"/>
      <c r="J93" s="122"/>
      <c r="K93" s="122">
        <f t="shared" si="6"/>
        <v>25999.73</v>
      </c>
      <c r="L93" s="122"/>
      <c r="M93" s="122">
        <f t="shared" si="6"/>
        <v>25999.73</v>
      </c>
      <c r="N93" s="123"/>
    </row>
    <row r="94" s="110" customFormat="1" ht="33" customHeight="1" spans="1:14">
      <c r="A94" s="121" t="s">
        <v>147</v>
      </c>
      <c r="B94" s="121"/>
      <c r="C94" s="121"/>
      <c r="D94" s="122">
        <f>D95+D96+D97+D98</f>
        <v>17374</v>
      </c>
      <c r="E94" s="122"/>
      <c r="F94" s="122">
        <f t="shared" ref="E94:M94" si="7">F95+F96+F97+F98</f>
        <v>17374</v>
      </c>
      <c r="G94" s="122">
        <f t="shared" si="7"/>
        <v>17374</v>
      </c>
      <c r="H94" s="122"/>
      <c r="I94" s="122"/>
      <c r="J94" s="122"/>
      <c r="K94" s="122">
        <f t="shared" si="7"/>
        <v>12279.73</v>
      </c>
      <c r="L94" s="122"/>
      <c r="M94" s="122">
        <f t="shared" si="7"/>
        <v>12279.73</v>
      </c>
      <c r="N94" s="123"/>
    </row>
    <row r="95" s="110" customFormat="1" ht="34.5" customHeight="1" spans="1:14">
      <c r="A95" s="124"/>
      <c r="B95" s="137" t="s">
        <v>181</v>
      </c>
      <c r="C95" s="137" t="s">
        <v>181</v>
      </c>
      <c r="D95" s="139">
        <v>1538</v>
      </c>
      <c r="E95" s="139" t="s">
        <v>182</v>
      </c>
      <c r="F95" s="139">
        <v>1538</v>
      </c>
      <c r="G95" s="139">
        <v>1538</v>
      </c>
      <c r="H95" s="128"/>
      <c r="I95" s="170"/>
      <c r="J95" s="137" t="s">
        <v>181</v>
      </c>
      <c r="K95" s="172">
        <v>1538</v>
      </c>
      <c r="L95" s="128" t="s">
        <v>183</v>
      </c>
      <c r="M95" s="172">
        <v>1538</v>
      </c>
      <c r="N95" s="139"/>
    </row>
    <row r="96" s="110" customFormat="1" ht="34.5" customHeight="1" spans="1:14">
      <c r="A96" s="124"/>
      <c r="B96" s="137" t="s">
        <v>184</v>
      </c>
      <c r="C96" s="137" t="s">
        <v>184</v>
      </c>
      <c r="D96" s="139">
        <v>2958</v>
      </c>
      <c r="E96" s="139" t="s">
        <v>185</v>
      </c>
      <c r="F96" s="139">
        <v>2958</v>
      </c>
      <c r="G96" s="139">
        <v>2958</v>
      </c>
      <c r="H96" s="128"/>
      <c r="I96" s="170"/>
      <c r="J96" s="137" t="s">
        <v>178</v>
      </c>
      <c r="K96" s="172">
        <v>2958</v>
      </c>
      <c r="L96" s="128" t="s">
        <v>183</v>
      </c>
      <c r="M96" s="172">
        <v>2958</v>
      </c>
      <c r="N96" s="139"/>
    </row>
    <row r="97" s="110" customFormat="1" ht="34.5" customHeight="1" spans="1:14">
      <c r="A97" s="124"/>
      <c r="B97" s="137" t="s">
        <v>184</v>
      </c>
      <c r="C97" s="137" t="s">
        <v>184</v>
      </c>
      <c r="D97" s="139">
        <v>6437</v>
      </c>
      <c r="E97" s="139" t="s">
        <v>186</v>
      </c>
      <c r="F97" s="139">
        <v>6437</v>
      </c>
      <c r="G97" s="139">
        <v>6437</v>
      </c>
      <c r="H97" s="128"/>
      <c r="I97" s="170"/>
      <c r="J97" s="137" t="s">
        <v>178</v>
      </c>
      <c r="K97" s="172">
        <v>6437</v>
      </c>
      <c r="L97" s="128" t="s">
        <v>183</v>
      </c>
      <c r="M97" s="172">
        <v>6437</v>
      </c>
      <c r="N97" s="139"/>
    </row>
    <row r="98" s="110" customFormat="1" ht="34.5" customHeight="1" spans="1:14">
      <c r="A98" s="124"/>
      <c r="B98" s="128" t="s">
        <v>171</v>
      </c>
      <c r="C98" s="139" t="s">
        <v>172</v>
      </c>
      <c r="D98" s="139">
        <v>6441</v>
      </c>
      <c r="E98" s="139" t="s">
        <v>173</v>
      </c>
      <c r="F98" s="139">
        <v>6441</v>
      </c>
      <c r="G98" s="139">
        <v>6441</v>
      </c>
      <c r="H98" s="140"/>
      <c r="I98" s="171"/>
      <c r="J98" s="139" t="s">
        <v>171</v>
      </c>
      <c r="K98" s="139">
        <v>1346.73</v>
      </c>
      <c r="L98" s="140" t="s">
        <v>117</v>
      </c>
      <c r="M98" s="139">
        <v>1346.73</v>
      </c>
      <c r="N98" s="181"/>
    </row>
    <row r="99" s="110" customFormat="1" ht="34.5" customHeight="1" spans="1:14">
      <c r="A99" s="121" t="s">
        <v>224</v>
      </c>
      <c r="B99" s="121"/>
      <c r="C99" s="121"/>
      <c r="D99" s="122">
        <v>13720</v>
      </c>
      <c r="E99" s="122"/>
      <c r="F99" s="122">
        <v>13720</v>
      </c>
      <c r="G99" s="122">
        <v>13720</v>
      </c>
      <c r="H99" s="122"/>
      <c r="I99" s="122"/>
      <c r="J99" s="122"/>
      <c r="K99" s="122">
        <v>13720</v>
      </c>
      <c r="L99" s="122"/>
      <c r="M99" s="122">
        <v>13720</v>
      </c>
      <c r="N99" s="139"/>
    </row>
    <row r="100" ht="42" customHeight="1" spans="1:14">
      <c r="A100" s="150"/>
      <c r="B100" s="128" t="s">
        <v>246</v>
      </c>
      <c r="C100" s="128" t="s">
        <v>262</v>
      </c>
      <c r="D100" s="213">
        <v>13720</v>
      </c>
      <c r="E100" s="128" t="s">
        <v>263</v>
      </c>
      <c r="F100" s="213">
        <v>13720</v>
      </c>
      <c r="G100" s="213">
        <v>13750</v>
      </c>
      <c r="H100" s="213"/>
      <c r="I100" s="178"/>
      <c r="J100" s="128" t="s">
        <v>262</v>
      </c>
      <c r="K100" s="213">
        <v>13750</v>
      </c>
      <c r="L100" s="128" t="s">
        <v>124</v>
      </c>
      <c r="M100" s="213">
        <v>13750</v>
      </c>
      <c r="N100" s="150"/>
    </row>
    <row r="101" s="110" customFormat="1" ht="30" customHeight="1" spans="1:14">
      <c r="A101" s="198" t="s">
        <v>264</v>
      </c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206"/>
    </row>
    <row r="102" s="110" customFormat="1" ht="25.5" customHeight="1" spans="1:14">
      <c r="A102" s="121" t="s">
        <v>29</v>
      </c>
      <c r="B102" s="121"/>
      <c r="C102" s="121"/>
      <c r="D102" s="122">
        <f>D103+D105</f>
        <v>8532</v>
      </c>
      <c r="E102" s="122"/>
      <c r="F102" s="122">
        <f t="shared" ref="E102:M102" si="8">F103+F105</f>
        <v>8532</v>
      </c>
      <c r="G102" s="122">
        <f t="shared" si="8"/>
        <v>8532</v>
      </c>
      <c r="H102" s="122"/>
      <c r="I102" s="122"/>
      <c r="J102" s="122"/>
      <c r="K102" s="122">
        <f t="shared" si="8"/>
        <v>4980</v>
      </c>
      <c r="L102" s="122"/>
      <c r="M102" s="122">
        <f t="shared" si="8"/>
        <v>4980</v>
      </c>
      <c r="N102" s="123"/>
    </row>
    <row r="103" s="110" customFormat="1" ht="33" customHeight="1" spans="1:14">
      <c r="A103" s="121" t="s">
        <v>86</v>
      </c>
      <c r="B103" s="121"/>
      <c r="C103" s="121"/>
      <c r="D103" s="122">
        <v>3552</v>
      </c>
      <c r="E103" s="122"/>
      <c r="F103" s="122">
        <v>3552</v>
      </c>
      <c r="G103" s="122">
        <v>3552</v>
      </c>
      <c r="H103" s="122"/>
      <c r="I103" s="122"/>
      <c r="J103" s="122"/>
      <c r="K103" s="122">
        <v>0</v>
      </c>
      <c r="L103" s="122"/>
      <c r="M103" s="122">
        <v>0</v>
      </c>
      <c r="N103" s="123"/>
    </row>
    <row r="104" s="110" customFormat="1" ht="34.5" customHeight="1" spans="1:14">
      <c r="A104" s="124"/>
      <c r="B104" s="137" t="s">
        <v>187</v>
      </c>
      <c r="C104" s="137" t="s">
        <v>187</v>
      </c>
      <c r="D104" s="139">
        <v>3552</v>
      </c>
      <c r="E104" s="139"/>
      <c r="F104" s="139">
        <v>3552</v>
      </c>
      <c r="G104" s="139">
        <v>3552</v>
      </c>
      <c r="H104" s="128"/>
      <c r="I104" s="170"/>
      <c r="J104" s="137" t="s">
        <v>187</v>
      </c>
      <c r="K104" s="172">
        <v>0</v>
      </c>
      <c r="L104" s="128" t="s">
        <v>188</v>
      </c>
      <c r="M104" s="172">
        <v>0</v>
      </c>
      <c r="N104" s="139"/>
    </row>
    <row r="105" s="110" customFormat="1" ht="34.5" customHeight="1" spans="1:14">
      <c r="A105" s="121" t="s">
        <v>224</v>
      </c>
      <c r="B105" s="121"/>
      <c r="C105" s="121"/>
      <c r="D105" s="122">
        <f>D106+D107</f>
        <v>4980</v>
      </c>
      <c r="E105" s="122"/>
      <c r="F105" s="122">
        <f t="shared" ref="E105:M105" si="9">F106+F107</f>
        <v>4980</v>
      </c>
      <c r="G105" s="122">
        <f t="shared" si="9"/>
        <v>4980</v>
      </c>
      <c r="H105" s="122"/>
      <c r="I105" s="122"/>
      <c r="J105" s="122"/>
      <c r="K105" s="122">
        <f t="shared" si="9"/>
        <v>4980</v>
      </c>
      <c r="L105" s="122"/>
      <c r="M105" s="122">
        <f t="shared" si="9"/>
        <v>4980</v>
      </c>
      <c r="N105" s="139"/>
    </row>
    <row r="106" s="110" customFormat="1" ht="34.5" customHeight="1" spans="1:14">
      <c r="A106" s="121"/>
      <c r="B106" s="214" t="s">
        <v>248</v>
      </c>
      <c r="C106" s="214" t="s">
        <v>248</v>
      </c>
      <c r="D106" s="213">
        <v>4500</v>
      </c>
      <c r="E106" s="128" t="s">
        <v>263</v>
      </c>
      <c r="F106" s="213">
        <v>4500</v>
      </c>
      <c r="G106" s="213">
        <v>4500</v>
      </c>
      <c r="H106" s="122"/>
      <c r="I106" s="122"/>
      <c r="J106" s="214" t="s">
        <v>248</v>
      </c>
      <c r="K106" s="213">
        <v>4500</v>
      </c>
      <c r="L106" s="214" t="s">
        <v>249</v>
      </c>
      <c r="M106" s="213">
        <v>4500</v>
      </c>
      <c r="N106" s="139"/>
    </row>
    <row r="107" s="110" customFormat="1" ht="42" customHeight="1" spans="1:16384">
      <c r="A107" s="150"/>
      <c r="B107" s="214" t="s">
        <v>250</v>
      </c>
      <c r="C107" s="214" t="s">
        <v>250</v>
      </c>
      <c r="D107" s="213">
        <v>480</v>
      </c>
      <c r="E107" s="128" t="s">
        <v>263</v>
      </c>
      <c r="F107" s="213">
        <v>480</v>
      </c>
      <c r="G107" s="213">
        <v>480</v>
      </c>
      <c r="H107" s="213"/>
      <c r="I107" s="178"/>
      <c r="J107" s="214" t="s">
        <v>250</v>
      </c>
      <c r="K107" s="213">
        <v>480</v>
      </c>
      <c r="L107" s="214" t="s">
        <v>251</v>
      </c>
      <c r="M107" s="213">
        <v>480</v>
      </c>
      <c r="N107" s="150"/>
      <c r="XEZ107"/>
      <c r="XFA107"/>
      <c r="XFB107"/>
      <c r="XFC107"/>
      <c r="XFD107"/>
    </row>
  </sheetData>
  <mergeCells count="91">
    <mergeCell ref="A1:N1"/>
    <mergeCell ref="A2:C2"/>
    <mergeCell ref="D2:J2"/>
    <mergeCell ref="K2:N2"/>
    <mergeCell ref="B3:C3"/>
    <mergeCell ref="J3:L3"/>
    <mergeCell ref="A5:C5"/>
    <mergeCell ref="A6:N6"/>
    <mergeCell ref="A7:C7"/>
    <mergeCell ref="A8:C8"/>
    <mergeCell ref="A33:C33"/>
    <mergeCell ref="A56:C56"/>
    <mergeCell ref="A62:C62"/>
    <mergeCell ref="A84:N84"/>
    <mergeCell ref="A85:C85"/>
    <mergeCell ref="A86:C86"/>
    <mergeCell ref="A92:N92"/>
    <mergeCell ref="A93:C93"/>
    <mergeCell ref="A94:C94"/>
    <mergeCell ref="A99:C99"/>
    <mergeCell ref="A101:N101"/>
    <mergeCell ref="A102:C102"/>
    <mergeCell ref="A103:C103"/>
    <mergeCell ref="A105:C105"/>
    <mergeCell ref="A3:A4"/>
    <mergeCell ref="A9:A21"/>
    <mergeCell ref="A22:A23"/>
    <mergeCell ref="A34:A43"/>
    <mergeCell ref="A57:A60"/>
    <mergeCell ref="A63:A83"/>
    <mergeCell ref="A87:A88"/>
    <mergeCell ref="B9:B21"/>
    <mergeCell ref="B22:B23"/>
    <mergeCell ref="B34:B43"/>
    <mergeCell ref="B57:B60"/>
    <mergeCell ref="B63:B80"/>
    <mergeCell ref="B81:B83"/>
    <mergeCell ref="B87:B88"/>
    <mergeCell ref="C9:C19"/>
    <mergeCell ref="C22:C23"/>
    <mergeCell ref="C34:C43"/>
    <mergeCell ref="C57:C60"/>
    <mergeCell ref="C63:C80"/>
    <mergeCell ref="C81:C83"/>
    <mergeCell ref="C87:C88"/>
    <mergeCell ref="D3:D4"/>
    <mergeCell ref="D9:D19"/>
    <mergeCell ref="D22:D23"/>
    <mergeCell ref="D34:D37"/>
    <mergeCell ref="D39:D40"/>
    <mergeCell ref="D57:D60"/>
    <mergeCell ref="D63:D80"/>
    <mergeCell ref="D81:D83"/>
    <mergeCell ref="E3:E4"/>
    <mergeCell ref="E9:E19"/>
    <mergeCell ref="E22:E23"/>
    <mergeCell ref="E34:E37"/>
    <mergeCell ref="E39:E40"/>
    <mergeCell ref="E57:E60"/>
    <mergeCell ref="E63:E80"/>
    <mergeCell ref="E81:E83"/>
    <mergeCell ref="F3:F4"/>
    <mergeCell ref="F9:F19"/>
    <mergeCell ref="F22:F23"/>
    <mergeCell ref="F34:F37"/>
    <mergeCell ref="F39:F40"/>
    <mergeCell ref="F57:F60"/>
    <mergeCell ref="F63:F80"/>
    <mergeCell ref="F81:F83"/>
    <mergeCell ref="G3:G4"/>
    <mergeCell ref="G9:G19"/>
    <mergeCell ref="G22:G23"/>
    <mergeCell ref="G34:G37"/>
    <mergeCell ref="G39:G40"/>
    <mergeCell ref="G57:G60"/>
    <mergeCell ref="G63:G80"/>
    <mergeCell ref="G81:G83"/>
    <mergeCell ref="H3:H4"/>
    <mergeCell ref="H9:H19"/>
    <mergeCell ref="H22:H23"/>
    <mergeCell ref="H34:H37"/>
    <mergeCell ref="H39:H40"/>
    <mergeCell ref="H57:H60"/>
    <mergeCell ref="H63:H80"/>
    <mergeCell ref="H81:H83"/>
    <mergeCell ref="I3:I4"/>
    <mergeCell ref="I22:I23"/>
    <mergeCell ref="J22:J23"/>
    <mergeCell ref="L50:L51"/>
    <mergeCell ref="M3:M4"/>
    <mergeCell ref="N3:N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6"/>
  <sheetViews>
    <sheetView workbookViewId="0">
      <selection activeCell="D43" sqref="D43:N45"/>
    </sheetView>
  </sheetViews>
  <sheetFormatPr defaultColWidth="7.88333333333333" defaultRowHeight="13.5"/>
  <cols>
    <col min="1" max="1" width="4.13333333333333" style="110" customWidth="1"/>
    <col min="2" max="2" width="13" style="110" customWidth="1"/>
    <col min="3" max="3" width="9.25" style="110" customWidth="1"/>
    <col min="4" max="4" width="8.75" style="110" customWidth="1"/>
    <col min="5" max="5" width="10.1333333333333" style="110" customWidth="1"/>
    <col min="6" max="6" width="8.88333333333333" style="110" customWidth="1"/>
    <col min="7" max="7" width="8.38333333333333" style="110"/>
    <col min="8" max="8" width="9.38333333333333" style="110" customWidth="1"/>
    <col min="9" max="9" width="9.13333333333333" style="111" customWidth="1"/>
    <col min="10" max="10" width="11.25" style="110" customWidth="1"/>
    <col min="11" max="11" width="12.6333333333333" style="110" customWidth="1"/>
    <col min="12" max="12" width="10.3833333333333" style="110" customWidth="1"/>
    <col min="13" max="13" width="11.8833333333333" style="110" customWidth="1"/>
    <col min="14" max="14" width="10.3833333333333" style="110" customWidth="1"/>
    <col min="15" max="15" width="14.8833333333333" style="110" customWidth="1"/>
    <col min="16" max="16" width="11.775" style="110" customWidth="1"/>
    <col min="17" max="17" width="10.1333333333333" style="110" customWidth="1"/>
    <col min="18" max="19" width="7.88333333333333" style="110" customWidth="1"/>
    <col min="20" max="16379" width="7.88333333333333" style="110"/>
  </cols>
  <sheetData>
    <row r="1" s="110" customFormat="1" ht="28.5" customHeight="1" spans="1:14">
      <c r="A1" s="112" t="s">
        <v>252</v>
      </c>
      <c r="B1" s="112"/>
      <c r="C1" s="112"/>
      <c r="D1" s="112"/>
      <c r="E1" s="112"/>
      <c r="F1" s="112"/>
      <c r="G1" s="112"/>
      <c r="H1" s="112"/>
      <c r="I1" s="158"/>
      <c r="J1" s="112"/>
      <c r="K1" s="112"/>
      <c r="L1" s="112"/>
      <c r="M1" s="112"/>
      <c r="N1" s="112"/>
    </row>
    <row r="2" s="110" customFormat="1" ht="25.5" customHeight="1" spans="1:14">
      <c r="A2" s="113" t="s">
        <v>69</v>
      </c>
      <c r="B2" s="113"/>
      <c r="C2" s="113"/>
      <c r="D2" s="114">
        <v>43809</v>
      </c>
      <c r="E2" s="114"/>
      <c r="F2" s="114"/>
      <c r="G2" s="114"/>
      <c r="H2" s="114"/>
      <c r="I2" s="159"/>
      <c r="J2" s="114"/>
      <c r="K2" s="160" t="s">
        <v>70</v>
      </c>
      <c r="L2" s="160"/>
      <c r="M2" s="160"/>
      <c r="N2" s="160"/>
    </row>
    <row r="3" s="110" customFormat="1" ht="38.25" customHeight="1" spans="1:14">
      <c r="A3" s="115" t="s">
        <v>1</v>
      </c>
      <c r="B3" s="115" t="s">
        <v>71</v>
      </c>
      <c r="C3" s="115"/>
      <c r="D3" s="115" t="s">
        <v>72</v>
      </c>
      <c r="E3" s="116" t="s">
        <v>73</v>
      </c>
      <c r="F3" s="115" t="s">
        <v>74</v>
      </c>
      <c r="G3" s="117" t="s">
        <v>75</v>
      </c>
      <c r="H3" s="118" t="s">
        <v>76</v>
      </c>
      <c r="I3" s="116" t="s">
        <v>77</v>
      </c>
      <c r="J3" s="115" t="s">
        <v>78</v>
      </c>
      <c r="K3" s="115"/>
      <c r="L3" s="115"/>
      <c r="M3" s="117" t="s">
        <v>79</v>
      </c>
      <c r="N3" s="128" t="s">
        <v>80</v>
      </c>
    </row>
    <row r="4" s="110" customFormat="1" ht="51.95" customHeight="1" spans="1:14">
      <c r="A4" s="117"/>
      <c r="B4" s="117" t="s">
        <v>81</v>
      </c>
      <c r="C4" s="117" t="s">
        <v>82</v>
      </c>
      <c r="D4" s="193"/>
      <c r="E4" s="194"/>
      <c r="F4" s="117"/>
      <c r="G4" s="195"/>
      <c r="H4" s="196"/>
      <c r="I4" s="194"/>
      <c r="J4" s="204" t="s">
        <v>83</v>
      </c>
      <c r="K4" s="205" t="s">
        <v>84</v>
      </c>
      <c r="L4" s="117" t="s">
        <v>85</v>
      </c>
      <c r="M4" s="195"/>
      <c r="N4" s="196"/>
    </row>
    <row r="5" s="110" customFormat="1" ht="40" customHeight="1" spans="1:14">
      <c r="A5" s="121" t="s">
        <v>13</v>
      </c>
      <c r="B5" s="121"/>
      <c r="C5" s="121"/>
      <c r="D5" s="122">
        <f t="shared" ref="D5:G5" si="0">D7+D84+D92+D101</f>
        <v>94585.1</v>
      </c>
      <c r="E5" s="122"/>
      <c r="F5" s="122">
        <f t="shared" si="0"/>
        <v>92314</v>
      </c>
      <c r="G5" s="122">
        <f t="shared" si="0"/>
        <v>94585.1</v>
      </c>
      <c r="H5" s="197">
        <v>1.02</v>
      </c>
      <c r="I5" s="122"/>
      <c r="J5" s="122"/>
      <c r="K5" s="122">
        <f t="shared" ref="K5:N5" si="1">K7+K84+K92+K101</f>
        <v>82918.9715</v>
      </c>
      <c r="L5" s="122"/>
      <c r="M5" s="122">
        <f t="shared" si="1"/>
        <v>82918.9715</v>
      </c>
      <c r="N5" s="123">
        <v>0.8982</v>
      </c>
    </row>
    <row r="6" s="110" customFormat="1" ht="30" customHeight="1" spans="1:14">
      <c r="A6" s="198" t="s">
        <v>253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6"/>
    </row>
    <row r="7" s="110" customFormat="1" ht="25.5" customHeight="1" spans="1:14">
      <c r="A7" s="121" t="s">
        <v>29</v>
      </c>
      <c r="B7" s="121"/>
      <c r="C7" s="121"/>
      <c r="D7" s="122">
        <f t="shared" ref="D7:G7" si="2">D8+D33+D56+D62</f>
        <v>44454.1</v>
      </c>
      <c r="E7" s="122"/>
      <c r="F7" s="122">
        <f t="shared" si="2"/>
        <v>42183</v>
      </c>
      <c r="G7" s="122">
        <f t="shared" si="2"/>
        <v>44454.1</v>
      </c>
      <c r="H7" s="123">
        <v>1.045</v>
      </c>
      <c r="I7" s="122"/>
      <c r="J7" s="122"/>
      <c r="K7" s="122">
        <f>K8+K33+K56+K62</f>
        <v>44138.2415</v>
      </c>
      <c r="L7" s="122"/>
      <c r="M7" s="122">
        <f>M8+M33+M56+M62</f>
        <v>44138.2415</v>
      </c>
      <c r="N7" s="123">
        <v>1.0463</v>
      </c>
    </row>
    <row r="8" s="110" customFormat="1" ht="33" customHeight="1" spans="1:14">
      <c r="A8" s="121" t="s">
        <v>86</v>
      </c>
      <c r="B8" s="121"/>
      <c r="C8" s="121"/>
      <c r="D8" s="122">
        <f>D9+D20+D21+D22+D24+D25+D26+D27+D28+D29+D30+D31+D32</f>
        <v>25364</v>
      </c>
      <c r="E8" s="122"/>
      <c r="F8" s="122">
        <f t="shared" ref="F8:K8" si="3">SUM(F9:F32)</f>
        <v>25364</v>
      </c>
      <c r="G8" s="122">
        <f t="shared" si="3"/>
        <v>25364</v>
      </c>
      <c r="H8" s="122"/>
      <c r="I8" s="122"/>
      <c r="J8" s="122"/>
      <c r="K8" s="122">
        <f t="shared" si="3"/>
        <v>25210.454</v>
      </c>
      <c r="L8" s="122"/>
      <c r="M8" s="122">
        <f>SUM(M9:M32)</f>
        <v>25210.454</v>
      </c>
      <c r="N8" s="123">
        <v>0.9939</v>
      </c>
    </row>
    <row r="9" s="110" customFormat="1" ht="51" customHeight="1" spans="1:14">
      <c r="A9" s="124">
        <v>1</v>
      </c>
      <c r="B9" s="125" t="s">
        <v>87</v>
      </c>
      <c r="C9" s="126" t="s">
        <v>88</v>
      </c>
      <c r="D9" s="127">
        <v>4858</v>
      </c>
      <c r="E9" s="128" t="s">
        <v>89</v>
      </c>
      <c r="F9" s="127">
        <v>4858</v>
      </c>
      <c r="G9" s="127">
        <v>4858</v>
      </c>
      <c r="H9" s="130"/>
      <c r="I9" s="166" t="s">
        <v>90</v>
      </c>
      <c r="J9" s="128" t="s">
        <v>232</v>
      </c>
      <c r="K9" s="164">
        <v>1089</v>
      </c>
      <c r="L9" s="128" t="s">
        <v>91</v>
      </c>
      <c r="M9" s="164">
        <v>1089</v>
      </c>
      <c r="N9" s="128"/>
    </row>
    <row r="10" s="110" customFormat="1" ht="45" customHeight="1" spans="1:14">
      <c r="A10" s="124"/>
      <c r="B10" s="125"/>
      <c r="C10" s="126"/>
      <c r="D10" s="127"/>
      <c r="E10" s="128"/>
      <c r="F10" s="127"/>
      <c r="G10" s="127"/>
      <c r="H10" s="130"/>
      <c r="I10" s="166" t="s">
        <v>90</v>
      </c>
      <c r="J10" s="128" t="s">
        <v>92</v>
      </c>
      <c r="K10" s="164">
        <v>295.120335</v>
      </c>
      <c r="L10" s="128" t="s">
        <v>91</v>
      </c>
      <c r="M10" s="164">
        <v>295.120335</v>
      </c>
      <c r="N10" s="128"/>
    </row>
    <row r="11" s="110" customFormat="1" ht="24" customHeight="1" spans="1:14">
      <c r="A11" s="124"/>
      <c r="B11" s="125"/>
      <c r="C11" s="126"/>
      <c r="D11" s="127"/>
      <c r="E11" s="128"/>
      <c r="F11" s="127"/>
      <c r="G11" s="127"/>
      <c r="H11" s="130"/>
      <c r="I11" s="166" t="s">
        <v>93</v>
      </c>
      <c r="J11" s="128" t="s">
        <v>94</v>
      </c>
      <c r="K11" s="164">
        <v>109.2</v>
      </c>
      <c r="L11" s="128" t="s">
        <v>91</v>
      </c>
      <c r="M11" s="164">
        <v>109.2</v>
      </c>
      <c r="N11" s="128"/>
    </row>
    <row r="12" s="110" customFormat="1" ht="27" customHeight="1" spans="1:14">
      <c r="A12" s="124"/>
      <c r="B12" s="125"/>
      <c r="C12" s="126"/>
      <c r="D12" s="127"/>
      <c r="E12" s="128"/>
      <c r="F12" s="127"/>
      <c r="G12" s="127"/>
      <c r="H12" s="130"/>
      <c r="I12" s="166" t="s">
        <v>95</v>
      </c>
      <c r="J12" s="128" t="s">
        <v>96</v>
      </c>
      <c r="K12" s="164">
        <v>1281.9</v>
      </c>
      <c r="L12" s="128" t="s">
        <v>91</v>
      </c>
      <c r="M12" s="164">
        <v>1281.9</v>
      </c>
      <c r="N12" s="128"/>
    </row>
    <row r="13" s="110" customFormat="1" ht="27.95" customHeight="1" spans="1:14">
      <c r="A13" s="124"/>
      <c r="B13" s="125"/>
      <c r="C13" s="126"/>
      <c r="D13" s="127"/>
      <c r="E13" s="128"/>
      <c r="F13" s="127"/>
      <c r="G13" s="127"/>
      <c r="H13" s="130"/>
      <c r="I13" s="166" t="s">
        <v>95</v>
      </c>
      <c r="J13" s="128" t="s">
        <v>97</v>
      </c>
      <c r="K13" s="164">
        <v>680</v>
      </c>
      <c r="L13" s="128" t="s">
        <v>91</v>
      </c>
      <c r="M13" s="164">
        <v>680</v>
      </c>
      <c r="N13" s="128"/>
    </row>
    <row r="14" s="110" customFormat="1" ht="39.95" customHeight="1" spans="1:14">
      <c r="A14" s="124"/>
      <c r="B14" s="125"/>
      <c r="C14" s="126"/>
      <c r="D14" s="127"/>
      <c r="E14" s="128"/>
      <c r="F14" s="127"/>
      <c r="G14" s="127"/>
      <c r="H14" s="130"/>
      <c r="I14" s="166" t="s">
        <v>98</v>
      </c>
      <c r="J14" s="128" t="s">
        <v>99</v>
      </c>
      <c r="K14" s="164">
        <v>105.73</v>
      </c>
      <c r="L14" s="128" t="s">
        <v>91</v>
      </c>
      <c r="M14" s="164">
        <v>105.73</v>
      </c>
      <c r="N14" s="128"/>
    </row>
    <row r="15" s="110" customFormat="1" ht="33" customHeight="1" spans="1:14">
      <c r="A15" s="124"/>
      <c r="B15" s="125"/>
      <c r="C15" s="126"/>
      <c r="D15" s="127"/>
      <c r="E15" s="128"/>
      <c r="F15" s="127"/>
      <c r="G15" s="127"/>
      <c r="H15" s="130"/>
      <c r="I15" s="166" t="s">
        <v>93</v>
      </c>
      <c r="J15" s="128" t="s">
        <v>100</v>
      </c>
      <c r="K15" s="164">
        <v>325</v>
      </c>
      <c r="L15" s="128" t="s">
        <v>91</v>
      </c>
      <c r="M15" s="164">
        <v>325</v>
      </c>
      <c r="N15" s="128"/>
    </row>
    <row r="16" s="110" customFormat="1" ht="45.95" customHeight="1" spans="1:14">
      <c r="A16" s="124"/>
      <c r="B16" s="125"/>
      <c r="C16" s="126"/>
      <c r="D16" s="127"/>
      <c r="E16" s="128"/>
      <c r="F16" s="127"/>
      <c r="G16" s="127"/>
      <c r="H16" s="130"/>
      <c r="I16" s="166" t="s">
        <v>101</v>
      </c>
      <c r="J16" s="128" t="s">
        <v>50</v>
      </c>
      <c r="K16" s="164">
        <v>670</v>
      </c>
      <c r="L16" s="128" t="s">
        <v>91</v>
      </c>
      <c r="M16" s="164">
        <v>670</v>
      </c>
      <c r="N16" s="128"/>
    </row>
    <row r="17" s="110" customFormat="1" ht="27" customHeight="1" spans="1:14">
      <c r="A17" s="124"/>
      <c r="B17" s="125"/>
      <c r="C17" s="126"/>
      <c r="D17" s="127"/>
      <c r="E17" s="128"/>
      <c r="F17" s="127"/>
      <c r="G17" s="127"/>
      <c r="H17" s="130"/>
      <c r="I17" s="166" t="s">
        <v>102</v>
      </c>
      <c r="J17" s="128" t="s">
        <v>254</v>
      </c>
      <c r="K17" s="164">
        <v>132.049665</v>
      </c>
      <c r="L17" s="128" t="s">
        <v>91</v>
      </c>
      <c r="M17" s="207">
        <v>132.049665</v>
      </c>
      <c r="N17" s="128"/>
    </row>
    <row r="18" s="110" customFormat="1" ht="27" customHeight="1" spans="1:14">
      <c r="A18" s="124"/>
      <c r="B18" s="125"/>
      <c r="C18" s="126"/>
      <c r="D18" s="127"/>
      <c r="E18" s="128"/>
      <c r="F18" s="127"/>
      <c r="G18" s="127"/>
      <c r="H18" s="130"/>
      <c r="I18" s="166" t="s">
        <v>102</v>
      </c>
      <c r="J18" s="128" t="s">
        <v>104</v>
      </c>
      <c r="K18" s="164">
        <v>20</v>
      </c>
      <c r="L18" s="165" t="s">
        <v>91</v>
      </c>
      <c r="M18" s="128">
        <v>20</v>
      </c>
      <c r="N18" s="208"/>
    </row>
    <row r="19" s="110" customFormat="1" ht="62" customHeight="1" spans="1:15">
      <c r="A19" s="124"/>
      <c r="B19" s="125"/>
      <c r="C19" s="126"/>
      <c r="D19" s="127"/>
      <c r="E19" s="128"/>
      <c r="F19" s="127"/>
      <c r="G19" s="127"/>
      <c r="H19" s="130"/>
      <c r="I19" s="209" t="s">
        <v>105</v>
      </c>
      <c r="J19" s="128" t="s">
        <v>106</v>
      </c>
      <c r="K19" s="164">
        <v>150</v>
      </c>
      <c r="L19" s="165" t="s">
        <v>91</v>
      </c>
      <c r="M19" s="128">
        <v>150</v>
      </c>
      <c r="N19" s="208"/>
      <c r="O19" s="186"/>
    </row>
    <row r="20" s="110" customFormat="1" ht="36" customHeight="1" spans="1:14">
      <c r="A20" s="124"/>
      <c r="B20" s="125"/>
      <c r="C20" s="128" t="s">
        <v>107</v>
      </c>
      <c r="D20" s="127">
        <v>20</v>
      </c>
      <c r="E20" s="128" t="s">
        <v>108</v>
      </c>
      <c r="F20" s="127">
        <v>20</v>
      </c>
      <c r="G20" s="127">
        <v>20</v>
      </c>
      <c r="H20" s="132"/>
      <c r="I20" s="170" t="s">
        <v>109</v>
      </c>
      <c r="J20" s="128" t="s">
        <v>110</v>
      </c>
      <c r="K20" s="164">
        <v>20</v>
      </c>
      <c r="L20" s="165" t="s">
        <v>91</v>
      </c>
      <c r="M20" s="128">
        <v>20</v>
      </c>
      <c r="N20" s="208"/>
    </row>
    <row r="21" s="110" customFormat="1" ht="30" customHeight="1" spans="1:14">
      <c r="A21" s="124"/>
      <c r="B21" s="125"/>
      <c r="C21" s="128" t="s">
        <v>111</v>
      </c>
      <c r="D21" s="127">
        <v>40</v>
      </c>
      <c r="E21" s="128" t="s">
        <v>112</v>
      </c>
      <c r="F21" s="127">
        <v>40</v>
      </c>
      <c r="G21" s="127">
        <v>40</v>
      </c>
      <c r="H21" s="134"/>
      <c r="I21" s="169" t="s">
        <v>98</v>
      </c>
      <c r="J21" s="128" t="s">
        <v>111</v>
      </c>
      <c r="K21" s="164">
        <v>40</v>
      </c>
      <c r="L21" s="128" t="s">
        <v>113</v>
      </c>
      <c r="M21" s="168">
        <v>40</v>
      </c>
      <c r="N21" s="128"/>
    </row>
    <row r="22" s="110" customFormat="1" ht="24" customHeight="1" spans="1:14">
      <c r="A22" s="124">
        <v>2</v>
      </c>
      <c r="B22" s="128" t="s">
        <v>114</v>
      </c>
      <c r="C22" s="128" t="s">
        <v>115</v>
      </c>
      <c r="D22" s="135">
        <v>563</v>
      </c>
      <c r="E22" s="128" t="s">
        <v>116</v>
      </c>
      <c r="F22" s="135">
        <v>563</v>
      </c>
      <c r="G22" s="135">
        <v>563</v>
      </c>
      <c r="H22" s="136"/>
      <c r="I22" s="169"/>
      <c r="J22" s="45" t="s">
        <v>115</v>
      </c>
      <c r="K22" s="164">
        <v>264</v>
      </c>
      <c r="L22" s="128" t="s">
        <v>117</v>
      </c>
      <c r="M22" s="164">
        <v>264</v>
      </c>
      <c r="N22" s="128"/>
    </row>
    <row r="23" s="110" customFormat="1" ht="24" customHeight="1" spans="1:14">
      <c r="A23" s="124"/>
      <c r="B23" s="128"/>
      <c r="C23" s="128"/>
      <c r="D23" s="135"/>
      <c r="E23" s="128"/>
      <c r="F23" s="135"/>
      <c r="G23" s="135"/>
      <c r="H23" s="136"/>
      <c r="I23" s="169"/>
      <c r="J23" s="45"/>
      <c r="K23" s="128">
        <v>299</v>
      </c>
      <c r="L23" s="128" t="s">
        <v>117</v>
      </c>
      <c r="M23" s="128">
        <v>299</v>
      </c>
      <c r="N23" s="128"/>
    </row>
    <row r="24" s="110" customFormat="1" ht="54.75" customHeight="1" spans="1:14">
      <c r="A24" s="124">
        <v>3</v>
      </c>
      <c r="B24" s="137" t="s">
        <v>121</v>
      </c>
      <c r="C24" s="128" t="s">
        <v>122</v>
      </c>
      <c r="D24" s="128">
        <v>2077</v>
      </c>
      <c r="E24" s="128" t="s">
        <v>123</v>
      </c>
      <c r="F24" s="135">
        <v>2077</v>
      </c>
      <c r="G24" s="135">
        <v>2077</v>
      </c>
      <c r="H24" s="138"/>
      <c r="I24" s="170"/>
      <c r="J24" s="128" t="s">
        <v>122</v>
      </c>
      <c r="K24" s="135">
        <v>2077</v>
      </c>
      <c r="L24" s="128" t="s">
        <v>124</v>
      </c>
      <c r="M24" s="135">
        <v>2077</v>
      </c>
      <c r="N24" s="128"/>
    </row>
    <row r="25" s="110" customFormat="1" ht="36.95" customHeight="1" spans="1:14">
      <c r="A25" s="124">
        <v>4</v>
      </c>
      <c r="B25" s="137" t="s">
        <v>125</v>
      </c>
      <c r="C25" s="137" t="s">
        <v>125</v>
      </c>
      <c r="D25" s="137">
        <v>4455</v>
      </c>
      <c r="E25" s="137" t="s">
        <v>126</v>
      </c>
      <c r="F25" s="137">
        <v>4455</v>
      </c>
      <c r="G25" s="137">
        <v>4455</v>
      </c>
      <c r="H25" s="137"/>
      <c r="I25" s="170"/>
      <c r="J25" s="137" t="s">
        <v>127</v>
      </c>
      <c r="K25" s="137">
        <v>4455</v>
      </c>
      <c r="L25" s="137" t="s">
        <v>128</v>
      </c>
      <c r="M25" s="137">
        <v>4455</v>
      </c>
      <c r="N25" s="137"/>
    </row>
    <row r="26" s="110" customFormat="1" ht="36.95" customHeight="1" spans="1:14">
      <c r="A26" s="124">
        <v>5</v>
      </c>
      <c r="B26" s="137" t="s">
        <v>129</v>
      </c>
      <c r="C26" s="137" t="s">
        <v>129</v>
      </c>
      <c r="D26" s="137">
        <v>12393</v>
      </c>
      <c r="E26" s="137" t="s">
        <v>130</v>
      </c>
      <c r="F26" s="137">
        <v>12393</v>
      </c>
      <c r="G26" s="137">
        <v>12393</v>
      </c>
      <c r="H26" s="137"/>
      <c r="I26" s="170"/>
      <c r="J26" s="137" t="s">
        <v>131</v>
      </c>
      <c r="K26" s="137">
        <v>12393</v>
      </c>
      <c r="L26" s="137" t="s">
        <v>132</v>
      </c>
      <c r="M26" s="137">
        <v>12393</v>
      </c>
      <c r="N26" s="137"/>
    </row>
    <row r="27" s="110" customFormat="1" ht="54" customHeight="1" spans="1:14">
      <c r="A27" s="124">
        <v>6</v>
      </c>
      <c r="B27" s="139" t="s">
        <v>133</v>
      </c>
      <c r="C27" s="140" t="s">
        <v>134</v>
      </c>
      <c r="D27" s="139">
        <v>93</v>
      </c>
      <c r="E27" s="139" t="s">
        <v>135</v>
      </c>
      <c r="F27" s="139">
        <v>93</v>
      </c>
      <c r="G27" s="139">
        <v>93</v>
      </c>
      <c r="H27" s="140"/>
      <c r="I27" s="171"/>
      <c r="J27" s="139" t="s">
        <v>133</v>
      </c>
      <c r="K27" s="172">
        <v>43.08</v>
      </c>
      <c r="L27" s="164" t="s">
        <v>136</v>
      </c>
      <c r="M27" s="172">
        <v>43.08</v>
      </c>
      <c r="N27" s="164"/>
    </row>
    <row r="28" s="110" customFormat="1" ht="51" customHeight="1" spans="1:14">
      <c r="A28" s="124">
        <v>7</v>
      </c>
      <c r="B28" s="139" t="s">
        <v>137</v>
      </c>
      <c r="C28" s="140" t="s">
        <v>134</v>
      </c>
      <c r="D28" s="139">
        <v>13</v>
      </c>
      <c r="E28" s="139" t="s">
        <v>138</v>
      </c>
      <c r="F28" s="139">
        <v>13</v>
      </c>
      <c r="G28" s="139">
        <v>13</v>
      </c>
      <c r="H28" s="140"/>
      <c r="I28" s="171"/>
      <c r="J28" s="139" t="s">
        <v>137</v>
      </c>
      <c r="K28" s="139">
        <v>13</v>
      </c>
      <c r="L28" s="164" t="s">
        <v>136</v>
      </c>
      <c r="M28" s="139">
        <v>13</v>
      </c>
      <c r="N28" s="164"/>
    </row>
    <row r="29" s="110" customFormat="1" ht="51.95" customHeight="1" spans="1:14">
      <c r="A29" s="124">
        <v>8</v>
      </c>
      <c r="B29" s="139" t="s">
        <v>139</v>
      </c>
      <c r="C29" s="139" t="s">
        <v>139</v>
      </c>
      <c r="D29" s="139">
        <v>45</v>
      </c>
      <c r="E29" s="139" t="s">
        <v>140</v>
      </c>
      <c r="F29" s="139">
        <v>45</v>
      </c>
      <c r="G29" s="139">
        <v>45</v>
      </c>
      <c r="H29" s="141"/>
      <c r="I29" s="171"/>
      <c r="J29" s="139" t="s">
        <v>139</v>
      </c>
      <c r="K29" s="139">
        <v>32.47</v>
      </c>
      <c r="L29" s="164" t="s">
        <v>136</v>
      </c>
      <c r="M29" s="139">
        <v>32.47</v>
      </c>
      <c r="N29" s="164"/>
    </row>
    <row r="30" s="110" customFormat="1" ht="54" customHeight="1" spans="1:14">
      <c r="A30" s="124">
        <v>9</v>
      </c>
      <c r="B30" s="139" t="s">
        <v>141</v>
      </c>
      <c r="C30" s="139" t="s">
        <v>141</v>
      </c>
      <c r="D30" s="139">
        <v>52</v>
      </c>
      <c r="E30" s="139" t="s">
        <v>135</v>
      </c>
      <c r="F30" s="139">
        <v>52</v>
      </c>
      <c r="G30" s="139">
        <v>52</v>
      </c>
      <c r="H30" s="142"/>
      <c r="I30" s="173"/>
      <c r="J30" s="139" t="s">
        <v>141</v>
      </c>
      <c r="K30" s="139">
        <v>31.904</v>
      </c>
      <c r="L30" s="164" t="s">
        <v>136</v>
      </c>
      <c r="M30" s="139">
        <v>31.904</v>
      </c>
      <c r="N30" s="164"/>
    </row>
    <row r="31" s="110" customFormat="1" ht="36" customHeight="1" spans="1:14">
      <c r="A31" s="124">
        <v>10</v>
      </c>
      <c r="B31" s="139" t="s">
        <v>142</v>
      </c>
      <c r="C31" s="139" t="s">
        <v>142</v>
      </c>
      <c r="D31" s="139">
        <v>320</v>
      </c>
      <c r="E31" s="139" t="s">
        <v>143</v>
      </c>
      <c r="F31" s="139">
        <v>320</v>
      </c>
      <c r="G31" s="139">
        <v>320</v>
      </c>
      <c r="H31" s="140"/>
      <c r="I31" s="171"/>
      <c r="J31" s="139" t="s">
        <v>144</v>
      </c>
      <c r="K31" s="172">
        <v>320</v>
      </c>
      <c r="L31" s="140" t="s">
        <v>120</v>
      </c>
      <c r="M31" s="172">
        <v>320</v>
      </c>
      <c r="N31" s="140"/>
    </row>
    <row r="32" s="110" customFormat="1" ht="32.1" customHeight="1" spans="1:14">
      <c r="A32" s="124">
        <v>11</v>
      </c>
      <c r="B32" s="139" t="s">
        <v>145</v>
      </c>
      <c r="C32" s="139" t="s">
        <v>145</v>
      </c>
      <c r="D32" s="139">
        <v>435</v>
      </c>
      <c r="E32" s="139" t="s">
        <v>146</v>
      </c>
      <c r="F32" s="139">
        <v>435</v>
      </c>
      <c r="G32" s="139">
        <v>435</v>
      </c>
      <c r="H32" s="140"/>
      <c r="I32" s="171"/>
      <c r="J32" s="139" t="s">
        <v>145</v>
      </c>
      <c r="K32" s="139">
        <v>364</v>
      </c>
      <c r="L32" s="140" t="s">
        <v>120</v>
      </c>
      <c r="M32" s="139">
        <v>364</v>
      </c>
      <c r="N32" s="140"/>
    </row>
    <row r="33" s="110" customFormat="1" ht="28.5" customHeight="1" spans="1:15">
      <c r="A33" s="121" t="s">
        <v>147</v>
      </c>
      <c r="B33" s="143"/>
      <c r="C33" s="143"/>
      <c r="D33" s="122">
        <f>SUM(D34:D55)</f>
        <v>12201</v>
      </c>
      <c r="E33" s="122"/>
      <c r="F33" s="122">
        <f>SUM(F34:F55)</f>
        <v>10052</v>
      </c>
      <c r="G33" s="122">
        <f>SUM(G34:G55)</f>
        <v>12201</v>
      </c>
      <c r="H33" s="122"/>
      <c r="I33" s="122"/>
      <c r="J33" s="122"/>
      <c r="K33" s="122">
        <f>SUM(K34:K55)</f>
        <v>12038.6875</v>
      </c>
      <c r="L33" s="122"/>
      <c r="M33" s="122">
        <f>SUM(M34:M55)</f>
        <v>12038.6875</v>
      </c>
      <c r="N33" s="123">
        <v>1.1976</v>
      </c>
      <c r="O33" s="174"/>
    </row>
    <row r="34" s="110" customFormat="1" ht="24" spans="1:15">
      <c r="A34" s="124"/>
      <c r="B34" s="45" t="s">
        <v>87</v>
      </c>
      <c r="C34" s="45" t="s">
        <v>148</v>
      </c>
      <c r="D34" s="128">
        <v>1269</v>
      </c>
      <c r="E34" s="128" t="s">
        <v>149</v>
      </c>
      <c r="F34" s="135">
        <v>269</v>
      </c>
      <c r="G34" s="135">
        <v>1269</v>
      </c>
      <c r="H34" s="128"/>
      <c r="I34" s="170" t="s">
        <v>93</v>
      </c>
      <c r="J34" s="128" t="s">
        <v>36</v>
      </c>
      <c r="K34" s="128">
        <v>121</v>
      </c>
      <c r="L34" s="128" t="s">
        <v>91</v>
      </c>
      <c r="M34" s="128">
        <v>121</v>
      </c>
      <c r="N34" s="128"/>
      <c r="O34" s="174"/>
    </row>
    <row r="35" s="110" customFormat="1" ht="24" spans="1:15">
      <c r="A35" s="124"/>
      <c r="B35" s="45"/>
      <c r="C35" s="45"/>
      <c r="D35" s="135"/>
      <c r="E35" s="135"/>
      <c r="F35" s="135"/>
      <c r="G35" s="135"/>
      <c r="H35" s="128"/>
      <c r="I35" s="170" t="s">
        <v>98</v>
      </c>
      <c r="J35" s="128" t="s">
        <v>92</v>
      </c>
      <c r="K35" s="128">
        <v>32.5</v>
      </c>
      <c r="L35" s="128" t="s">
        <v>91</v>
      </c>
      <c r="M35" s="128">
        <v>32.5</v>
      </c>
      <c r="N35" s="128"/>
      <c r="O35" s="174"/>
    </row>
    <row r="36" s="110" customFormat="1" ht="24" customHeight="1" spans="1:15">
      <c r="A36" s="124"/>
      <c r="B36" s="45"/>
      <c r="C36" s="45"/>
      <c r="D36" s="135"/>
      <c r="E36" s="135"/>
      <c r="F36" s="135"/>
      <c r="G36" s="135"/>
      <c r="H36" s="128"/>
      <c r="I36" s="170" t="s">
        <v>98</v>
      </c>
      <c r="J36" s="128" t="s">
        <v>150</v>
      </c>
      <c r="K36" s="128">
        <v>115.5</v>
      </c>
      <c r="L36" s="128" t="s">
        <v>91</v>
      </c>
      <c r="M36" s="128">
        <v>115.5</v>
      </c>
      <c r="N36" s="128"/>
      <c r="O36" s="174"/>
    </row>
    <row r="37" s="110" customFormat="1" ht="27" customHeight="1" spans="1:15">
      <c r="A37" s="124"/>
      <c r="B37" s="45"/>
      <c r="C37" s="45"/>
      <c r="D37" s="135"/>
      <c r="E37" s="135"/>
      <c r="F37" s="135"/>
      <c r="G37" s="135"/>
      <c r="H37" s="128"/>
      <c r="I37" s="170" t="s">
        <v>151</v>
      </c>
      <c r="J37" s="128" t="s">
        <v>152</v>
      </c>
      <c r="K37" s="128">
        <v>1000</v>
      </c>
      <c r="L37" s="128" t="s">
        <v>91</v>
      </c>
      <c r="M37" s="128">
        <v>1000</v>
      </c>
      <c r="N37" s="128"/>
      <c r="O37" s="174"/>
    </row>
    <row r="38" s="110" customFormat="1" ht="30" customHeight="1" spans="1:15">
      <c r="A38" s="124"/>
      <c r="B38" s="45"/>
      <c r="C38" s="45"/>
      <c r="D38" s="128">
        <v>30</v>
      </c>
      <c r="E38" s="128" t="s">
        <v>153</v>
      </c>
      <c r="F38" s="128">
        <v>30</v>
      </c>
      <c r="G38" s="128">
        <v>30</v>
      </c>
      <c r="H38" s="128"/>
      <c r="I38" s="170" t="s">
        <v>154</v>
      </c>
      <c r="J38" s="128" t="s">
        <v>155</v>
      </c>
      <c r="K38" s="128">
        <v>30</v>
      </c>
      <c r="L38" s="128" t="s">
        <v>91</v>
      </c>
      <c r="M38" s="128">
        <v>30</v>
      </c>
      <c r="N38" s="128"/>
      <c r="O38" s="174"/>
    </row>
    <row r="39" s="110" customFormat="1" ht="37" customHeight="1" spans="1:15">
      <c r="A39" s="124"/>
      <c r="B39" s="45"/>
      <c r="C39" s="45"/>
      <c r="D39" s="146">
        <v>3345</v>
      </c>
      <c r="E39" s="147" t="s">
        <v>156</v>
      </c>
      <c r="F39" s="148">
        <v>3345</v>
      </c>
      <c r="G39" s="148">
        <v>3345</v>
      </c>
      <c r="H39" s="149"/>
      <c r="I39" s="177" t="s">
        <v>105</v>
      </c>
      <c r="J39" s="128" t="s">
        <v>157</v>
      </c>
      <c r="K39" s="128">
        <v>1000</v>
      </c>
      <c r="L39" s="128" t="s">
        <v>91</v>
      </c>
      <c r="M39" s="128">
        <v>1000</v>
      </c>
      <c r="N39" s="128"/>
      <c r="O39" s="174"/>
    </row>
    <row r="40" s="110" customFormat="1" ht="32" customHeight="1" spans="1:15">
      <c r="A40" s="124"/>
      <c r="B40" s="45"/>
      <c r="C40" s="45"/>
      <c r="D40" s="180"/>
      <c r="E40" s="180"/>
      <c r="F40" s="200"/>
      <c r="G40" s="200"/>
      <c r="H40" s="201"/>
      <c r="I40" s="177"/>
      <c r="J40" s="139" t="s">
        <v>158</v>
      </c>
      <c r="K40" s="172">
        <v>2345</v>
      </c>
      <c r="L40" s="172" t="s">
        <v>128</v>
      </c>
      <c r="M40" s="172">
        <v>2345</v>
      </c>
      <c r="N40" s="172"/>
      <c r="O40" s="179"/>
    </row>
    <row r="41" s="110" customFormat="1" ht="36.95" customHeight="1" spans="1:15">
      <c r="A41" s="124"/>
      <c r="B41" s="45"/>
      <c r="C41" s="45"/>
      <c r="D41" s="202">
        <v>440</v>
      </c>
      <c r="E41" s="128" t="s">
        <v>159</v>
      </c>
      <c r="F41" s="128"/>
      <c r="G41" s="128">
        <v>440</v>
      </c>
      <c r="H41" s="128"/>
      <c r="I41" s="170"/>
      <c r="J41" s="128" t="s">
        <v>234</v>
      </c>
      <c r="K41" s="128">
        <v>440</v>
      </c>
      <c r="L41" s="128" t="s">
        <v>91</v>
      </c>
      <c r="M41" s="128">
        <v>440</v>
      </c>
      <c r="N41" s="128"/>
      <c r="O41" s="210" t="s">
        <v>265</v>
      </c>
    </row>
    <row r="42" s="110" customFormat="1" ht="36.95" customHeight="1" spans="1:15">
      <c r="A42" s="124"/>
      <c r="B42" s="45"/>
      <c r="C42" s="45"/>
      <c r="D42" s="203">
        <v>348</v>
      </c>
      <c r="E42" s="128" t="s">
        <v>161</v>
      </c>
      <c r="F42" s="150"/>
      <c r="G42" s="150">
        <v>348</v>
      </c>
      <c r="H42" s="150"/>
      <c r="I42" s="178"/>
      <c r="J42" s="128" t="s">
        <v>255</v>
      </c>
      <c r="K42" s="150">
        <v>348</v>
      </c>
      <c r="L42" s="128" t="s">
        <v>91</v>
      </c>
      <c r="M42" s="150">
        <v>348</v>
      </c>
      <c r="N42" s="128"/>
      <c r="O42" s="210"/>
    </row>
    <row r="43" s="110" customFormat="1" ht="36.95" customHeight="1" spans="1:15">
      <c r="A43" s="124"/>
      <c r="B43" s="45"/>
      <c r="C43" s="45"/>
      <c r="D43" s="150">
        <v>38</v>
      </c>
      <c r="E43" s="128" t="s">
        <v>162</v>
      </c>
      <c r="F43" s="150"/>
      <c r="G43" s="150">
        <v>38</v>
      </c>
      <c r="H43" s="150"/>
      <c r="I43" s="178"/>
      <c r="J43" s="128" t="s">
        <v>163</v>
      </c>
      <c r="K43" s="150">
        <v>38</v>
      </c>
      <c r="L43" s="128" t="s">
        <v>91</v>
      </c>
      <c r="M43" s="150">
        <v>38</v>
      </c>
      <c r="N43" s="128"/>
      <c r="O43" s="174"/>
    </row>
    <row r="44" s="110" customFormat="1" ht="36.95" customHeight="1" spans="1:15">
      <c r="A44" s="124"/>
      <c r="B44" s="45"/>
      <c r="C44" s="45"/>
      <c r="D44" s="150">
        <v>113</v>
      </c>
      <c r="E44" s="128" t="s">
        <v>164</v>
      </c>
      <c r="F44" s="150"/>
      <c r="G44" s="150">
        <v>113</v>
      </c>
      <c r="H44" s="150"/>
      <c r="I44" s="178"/>
      <c r="J44" s="128" t="s">
        <v>165</v>
      </c>
      <c r="K44" s="150">
        <v>113</v>
      </c>
      <c r="L44" s="128" t="s">
        <v>91</v>
      </c>
      <c r="M44" s="150">
        <v>113</v>
      </c>
      <c r="N44" s="128"/>
      <c r="O44" s="174"/>
    </row>
    <row r="45" s="110" customFormat="1" ht="39" customHeight="1" spans="1:15">
      <c r="A45" s="124"/>
      <c r="B45" s="45"/>
      <c r="C45" s="45"/>
      <c r="D45" s="150">
        <v>222</v>
      </c>
      <c r="E45" s="128" t="s">
        <v>166</v>
      </c>
      <c r="F45" s="150"/>
      <c r="G45" s="150">
        <v>222</v>
      </c>
      <c r="H45" s="150"/>
      <c r="I45" s="178"/>
      <c r="J45" s="128" t="s">
        <v>167</v>
      </c>
      <c r="K45" s="150">
        <v>222</v>
      </c>
      <c r="L45" s="128" t="s">
        <v>91</v>
      </c>
      <c r="M45" s="150">
        <v>222</v>
      </c>
      <c r="N45" s="128"/>
      <c r="O45" s="174"/>
    </row>
    <row r="46" s="110" customFormat="1" ht="39" customHeight="1" spans="1:14">
      <c r="A46" s="124"/>
      <c r="B46" s="128" t="s">
        <v>168</v>
      </c>
      <c r="C46" s="45" t="s">
        <v>169</v>
      </c>
      <c r="D46" s="150">
        <v>54</v>
      </c>
      <c r="E46" s="128" t="s">
        <v>170</v>
      </c>
      <c r="F46" s="150">
        <v>54</v>
      </c>
      <c r="G46" s="150">
        <v>54</v>
      </c>
      <c r="H46" s="150"/>
      <c r="I46" s="178"/>
      <c r="J46" s="128" t="s">
        <v>256</v>
      </c>
      <c r="K46" s="150">
        <v>54</v>
      </c>
      <c r="L46" s="128" t="s">
        <v>91</v>
      </c>
      <c r="M46" s="150">
        <v>54</v>
      </c>
      <c r="N46" s="128"/>
    </row>
    <row r="47" s="110" customFormat="1" ht="30" customHeight="1" spans="1:14">
      <c r="A47" s="124"/>
      <c r="B47" s="139" t="s">
        <v>174</v>
      </c>
      <c r="C47" s="139" t="s">
        <v>175</v>
      </c>
      <c r="D47" s="139">
        <v>623</v>
      </c>
      <c r="E47" s="139" t="s">
        <v>176</v>
      </c>
      <c r="F47" s="139">
        <v>623</v>
      </c>
      <c r="G47" s="139">
        <v>623</v>
      </c>
      <c r="H47" s="128"/>
      <c r="I47" s="170"/>
      <c r="J47" s="139" t="s">
        <v>174</v>
      </c>
      <c r="K47" s="172">
        <v>623</v>
      </c>
      <c r="L47" s="172" t="s">
        <v>124</v>
      </c>
      <c r="M47" s="172">
        <v>623</v>
      </c>
      <c r="N47" s="172"/>
    </row>
    <row r="48" s="110" customFormat="1" ht="30" customHeight="1" spans="1:14">
      <c r="A48" s="124"/>
      <c r="B48" s="139" t="s">
        <v>177</v>
      </c>
      <c r="C48" s="139" t="s">
        <v>178</v>
      </c>
      <c r="D48" s="139">
        <v>4230</v>
      </c>
      <c r="E48" s="139" t="s">
        <v>179</v>
      </c>
      <c r="F48" s="139">
        <v>4230</v>
      </c>
      <c r="G48" s="139">
        <v>4230</v>
      </c>
      <c r="H48" s="128"/>
      <c r="I48" s="170"/>
      <c r="J48" s="139" t="s">
        <v>177</v>
      </c>
      <c r="K48" s="172">
        <v>4230</v>
      </c>
      <c r="L48" s="139" t="s">
        <v>180</v>
      </c>
      <c r="M48" s="172">
        <v>4230</v>
      </c>
      <c r="N48" s="139"/>
    </row>
    <row r="49" s="110" customFormat="1" ht="51" customHeight="1" spans="1:14">
      <c r="A49" s="124"/>
      <c r="B49" s="139" t="s">
        <v>189</v>
      </c>
      <c r="C49" s="140" t="s">
        <v>190</v>
      </c>
      <c r="D49" s="139">
        <v>517</v>
      </c>
      <c r="E49" s="139" t="s">
        <v>191</v>
      </c>
      <c r="F49" s="139">
        <v>517</v>
      </c>
      <c r="G49" s="139">
        <v>517</v>
      </c>
      <c r="H49" s="140"/>
      <c r="I49" s="171"/>
      <c r="J49" s="139" t="s">
        <v>189</v>
      </c>
      <c r="K49" s="141">
        <v>394.6875</v>
      </c>
      <c r="L49" s="164" t="s">
        <v>136</v>
      </c>
      <c r="M49" s="141">
        <v>394.6875</v>
      </c>
      <c r="N49" s="164"/>
    </row>
    <row r="50" s="110" customFormat="1" ht="48" spans="1:14">
      <c r="A50" s="124"/>
      <c r="B50" s="139" t="s">
        <v>133</v>
      </c>
      <c r="C50" s="139" t="s">
        <v>134</v>
      </c>
      <c r="D50" s="139">
        <v>42</v>
      </c>
      <c r="E50" s="139" t="s">
        <v>135</v>
      </c>
      <c r="F50" s="139">
        <v>42</v>
      </c>
      <c r="G50" s="139">
        <v>42</v>
      </c>
      <c r="H50" s="128"/>
      <c r="I50" s="170"/>
      <c r="J50" s="139" t="s">
        <v>133</v>
      </c>
      <c r="K50" s="172">
        <v>42</v>
      </c>
      <c r="L50" s="146" t="s">
        <v>192</v>
      </c>
      <c r="M50" s="172">
        <v>42</v>
      </c>
      <c r="N50" s="139"/>
    </row>
    <row r="51" s="110" customFormat="1" ht="48.95" customHeight="1" spans="1:14">
      <c r="A51" s="124"/>
      <c r="B51" s="139" t="s">
        <v>137</v>
      </c>
      <c r="C51" s="139" t="s">
        <v>134</v>
      </c>
      <c r="D51" s="139">
        <v>70</v>
      </c>
      <c r="E51" s="139" t="s">
        <v>138</v>
      </c>
      <c r="F51" s="139">
        <v>70</v>
      </c>
      <c r="G51" s="139">
        <v>70</v>
      </c>
      <c r="H51" s="128"/>
      <c r="I51" s="170"/>
      <c r="J51" s="139" t="s">
        <v>137</v>
      </c>
      <c r="K51" s="172">
        <v>70</v>
      </c>
      <c r="L51" s="180"/>
      <c r="M51" s="172">
        <v>70</v>
      </c>
      <c r="N51" s="139"/>
    </row>
    <row r="52" s="110" customFormat="1" ht="57" customHeight="1" spans="1:14">
      <c r="A52" s="124"/>
      <c r="B52" s="139" t="s">
        <v>193</v>
      </c>
      <c r="C52" s="139" t="s">
        <v>194</v>
      </c>
      <c r="D52" s="140">
        <v>45</v>
      </c>
      <c r="E52" s="139" t="s">
        <v>138</v>
      </c>
      <c r="F52" s="140">
        <v>45</v>
      </c>
      <c r="G52" s="140">
        <v>45</v>
      </c>
      <c r="H52" s="128"/>
      <c r="I52" s="170"/>
      <c r="J52" s="139" t="s">
        <v>193</v>
      </c>
      <c r="K52" s="172">
        <v>45</v>
      </c>
      <c r="L52" s="139" t="s">
        <v>195</v>
      </c>
      <c r="M52" s="172">
        <v>45</v>
      </c>
      <c r="N52" s="139"/>
    </row>
    <row r="53" s="110" customFormat="1" ht="54" customHeight="1" spans="1:14">
      <c r="A53" s="124"/>
      <c r="B53" s="139" t="s">
        <v>141</v>
      </c>
      <c r="C53" s="139" t="s">
        <v>194</v>
      </c>
      <c r="D53" s="139">
        <v>19</v>
      </c>
      <c r="E53" s="139" t="s">
        <v>135</v>
      </c>
      <c r="F53" s="139">
        <v>31</v>
      </c>
      <c r="G53" s="139">
        <v>19</v>
      </c>
      <c r="H53" s="128"/>
      <c r="I53" s="170"/>
      <c r="J53" s="139" t="s">
        <v>141</v>
      </c>
      <c r="K53" s="172">
        <v>19</v>
      </c>
      <c r="L53" s="139" t="s">
        <v>192</v>
      </c>
      <c r="M53" s="172">
        <v>19</v>
      </c>
      <c r="N53" s="139"/>
    </row>
    <row r="54" s="110" customFormat="1" ht="54" customHeight="1" spans="1:14">
      <c r="A54" s="124"/>
      <c r="B54" s="139" t="s">
        <v>145</v>
      </c>
      <c r="C54" s="152" t="s">
        <v>196</v>
      </c>
      <c r="D54" s="150">
        <v>366</v>
      </c>
      <c r="E54" s="139" t="s">
        <v>146</v>
      </c>
      <c r="F54" s="150">
        <v>366</v>
      </c>
      <c r="G54" s="150">
        <v>366</v>
      </c>
      <c r="H54" s="128"/>
      <c r="I54" s="170"/>
      <c r="J54" s="139" t="s">
        <v>145</v>
      </c>
      <c r="K54" s="172">
        <v>326</v>
      </c>
      <c r="L54" s="139" t="s">
        <v>197</v>
      </c>
      <c r="M54" s="172">
        <v>326</v>
      </c>
      <c r="N54" s="139"/>
    </row>
    <row r="55" s="110" customFormat="1" ht="42" customHeight="1" spans="1:14">
      <c r="A55" s="124"/>
      <c r="B55" s="139" t="s">
        <v>142</v>
      </c>
      <c r="C55" s="139" t="s">
        <v>142</v>
      </c>
      <c r="D55" s="139">
        <v>430</v>
      </c>
      <c r="E55" s="139" t="s">
        <v>143</v>
      </c>
      <c r="F55" s="139">
        <v>430</v>
      </c>
      <c r="G55" s="139">
        <v>430</v>
      </c>
      <c r="H55" s="140"/>
      <c r="I55" s="171"/>
      <c r="J55" s="139" t="s">
        <v>144</v>
      </c>
      <c r="K55" s="172">
        <v>430</v>
      </c>
      <c r="L55" s="140" t="s">
        <v>120</v>
      </c>
      <c r="M55" s="172">
        <v>430</v>
      </c>
      <c r="N55" s="181"/>
    </row>
    <row r="56" s="110" customFormat="1" ht="21" customHeight="1" spans="1:14">
      <c r="A56" s="121" t="s">
        <v>211</v>
      </c>
      <c r="B56" s="143"/>
      <c r="C56" s="143"/>
      <c r="D56" s="153">
        <f t="shared" ref="D56:G56" si="4">D57+D61</f>
        <v>1489.1</v>
      </c>
      <c r="E56" s="153"/>
      <c r="F56" s="153">
        <f t="shared" si="4"/>
        <v>1367</v>
      </c>
      <c r="G56" s="153">
        <f t="shared" si="4"/>
        <v>1489.1</v>
      </c>
      <c r="H56" s="153"/>
      <c r="I56" s="153"/>
      <c r="J56" s="153"/>
      <c r="K56" s="153">
        <f>K57+K58+K59+K60+K61</f>
        <v>1489.1</v>
      </c>
      <c r="L56" s="153"/>
      <c r="M56" s="153">
        <f>M57+M58+M59+M60+M61</f>
        <v>1489.1</v>
      </c>
      <c r="N56" s="182">
        <v>1.0893</v>
      </c>
    </row>
    <row r="57" s="110" customFormat="1" ht="27.95" customHeight="1" spans="1:14">
      <c r="A57" s="124"/>
      <c r="B57" s="45" t="s">
        <v>212</v>
      </c>
      <c r="C57" s="45" t="s">
        <v>213</v>
      </c>
      <c r="D57" s="128">
        <v>1367</v>
      </c>
      <c r="E57" s="128" t="s">
        <v>214</v>
      </c>
      <c r="F57" s="128">
        <v>1367</v>
      </c>
      <c r="G57" s="128">
        <v>1367</v>
      </c>
      <c r="H57" s="128"/>
      <c r="I57" s="170" t="s">
        <v>215</v>
      </c>
      <c r="J57" s="184" t="s">
        <v>216</v>
      </c>
      <c r="K57" s="185">
        <v>480</v>
      </c>
      <c r="L57" s="128" t="s">
        <v>91</v>
      </c>
      <c r="M57" s="185">
        <v>480</v>
      </c>
      <c r="N57" s="128"/>
    </row>
    <row r="58" s="110" customFormat="1" ht="27.95" customHeight="1" spans="1:16">
      <c r="A58" s="124"/>
      <c r="B58" s="45"/>
      <c r="C58" s="45"/>
      <c r="D58" s="128"/>
      <c r="E58" s="128"/>
      <c r="F58" s="128"/>
      <c r="G58" s="128"/>
      <c r="H58" s="128"/>
      <c r="I58" s="170" t="s">
        <v>215</v>
      </c>
      <c r="J58" s="184" t="s">
        <v>217</v>
      </c>
      <c r="K58" s="185">
        <v>320</v>
      </c>
      <c r="L58" s="128" t="s">
        <v>91</v>
      </c>
      <c r="M58" s="185">
        <v>320</v>
      </c>
      <c r="N58" s="128"/>
      <c r="P58" s="183"/>
    </row>
    <row r="59" s="110" customFormat="1" ht="27.95" customHeight="1" spans="1:16">
      <c r="A59" s="124"/>
      <c r="B59" s="45"/>
      <c r="C59" s="45"/>
      <c r="D59" s="128"/>
      <c r="E59" s="128"/>
      <c r="F59" s="128"/>
      <c r="G59" s="128"/>
      <c r="H59" s="128"/>
      <c r="I59" s="170" t="s">
        <v>151</v>
      </c>
      <c r="J59" s="184" t="s">
        <v>218</v>
      </c>
      <c r="K59" s="185">
        <v>495</v>
      </c>
      <c r="L59" s="128" t="s">
        <v>91</v>
      </c>
      <c r="M59" s="185">
        <v>495</v>
      </c>
      <c r="N59" s="128"/>
      <c r="P59" s="183"/>
    </row>
    <row r="60" s="110" customFormat="1" ht="27.95" customHeight="1" spans="1:14">
      <c r="A60" s="124"/>
      <c r="B60" s="45"/>
      <c r="C60" s="45"/>
      <c r="D60" s="128"/>
      <c r="E60" s="128"/>
      <c r="F60" s="128"/>
      <c r="G60" s="128"/>
      <c r="H60" s="128"/>
      <c r="I60" s="170" t="s">
        <v>102</v>
      </c>
      <c r="J60" s="184" t="s">
        <v>254</v>
      </c>
      <c r="K60" s="185">
        <v>72</v>
      </c>
      <c r="L60" s="128" t="s">
        <v>91</v>
      </c>
      <c r="M60" s="185">
        <v>72</v>
      </c>
      <c r="N60" s="128"/>
    </row>
    <row r="61" s="110" customFormat="1" ht="49" customHeight="1" spans="1:15">
      <c r="A61" s="124"/>
      <c r="B61" s="45" t="s">
        <v>220</v>
      </c>
      <c r="C61" s="45" t="s">
        <v>221</v>
      </c>
      <c r="D61" s="128">
        <v>122.1</v>
      </c>
      <c r="E61" s="128" t="s">
        <v>222</v>
      </c>
      <c r="F61" s="128"/>
      <c r="G61" s="128">
        <v>122.1</v>
      </c>
      <c r="H61" s="128"/>
      <c r="I61" s="170" t="s">
        <v>105</v>
      </c>
      <c r="J61" s="184" t="s">
        <v>223</v>
      </c>
      <c r="K61" s="150">
        <v>122.1</v>
      </c>
      <c r="L61" s="128" t="s">
        <v>91</v>
      </c>
      <c r="M61" s="185">
        <v>122.1</v>
      </c>
      <c r="N61" s="128"/>
      <c r="O61" s="186"/>
    </row>
    <row r="62" s="110" customFormat="1" ht="30" customHeight="1" spans="1:15">
      <c r="A62" s="121" t="s">
        <v>224</v>
      </c>
      <c r="B62" s="143"/>
      <c r="C62" s="143"/>
      <c r="D62" s="154">
        <f t="shared" ref="D62:G62" si="5">D63+D80</f>
        <v>5400</v>
      </c>
      <c r="E62" s="154"/>
      <c r="F62" s="154">
        <f t="shared" si="5"/>
        <v>5400</v>
      </c>
      <c r="G62" s="154">
        <f t="shared" si="5"/>
        <v>5400</v>
      </c>
      <c r="H62" s="154"/>
      <c r="I62" s="187"/>
      <c r="J62" s="188"/>
      <c r="K62" s="189">
        <f>SUM(K63:K82)</f>
        <v>5400</v>
      </c>
      <c r="L62" s="189"/>
      <c r="M62" s="189">
        <f>SUM(M63:M82)</f>
        <v>5400</v>
      </c>
      <c r="N62" s="190">
        <v>1</v>
      </c>
      <c r="O62" s="191"/>
    </row>
    <row r="63" s="110" customFormat="1" ht="39.95" customHeight="1" spans="1:14">
      <c r="A63" s="144"/>
      <c r="B63" s="14" t="s">
        <v>225</v>
      </c>
      <c r="C63" s="155" t="s">
        <v>226</v>
      </c>
      <c r="D63" s="140">
        <v>3800</v>
      </c>
      <c r="E63" s="156"/>
      <c r="F63" s="140">
        <v>3800</v>
      </c>
      <c r="G63" s="156">
        <v>3800</v>
      </c>
      <c r="H63" s="14"/>
      <c r="I63" s="170" t="s">
        <v>227</v>
      </c>
      <c r="J63" s="184" t="s">
        <v>52</v>
      </c>
      <c r="K63" s="185">
        <v>545</v>
      </c>
      <c r="L63" s="128" t="s">
        <v>91</v>
      </c>
      <c r="M63" s="185">
        <v>545</v>
      </c>
      <c r="N63" s="128"/>
    </row>
    <row r="64" s="110" customFormat="1" ht="36.95" customHeight="1" spans="1:14">
      <c r="A64" s="145"/>
      <c r="B64" s="14"/>
      <c r="C64" s="155"/>
      <c r="D64" s="140"/>
      <c r="E64" s="156"/>
      <c r="F64" s="140"/>
      <c r="G64" s="156"/>
      <c r="H64" s="14"/>
      <c r="I64" s="170" t="s">
        <v>228</v>
      </c>
      <c r="J64" s="184" t="s">
        <v>229</v>
      </c>
      <c r="K64" s="185">
        <v>191</v>
      </c>
      <c r="L64" s="128" t="s">
        <v>91</v>
      </c>
      <c r="M64" s="185">
        <v>191</v>
      </c>
      <c r="N64" s="128"/>
    </row>
    <row r="65" s="110" customFormat="1" ht="30" customHeight="1" spans="1:14">
      <c r="A65" s="145"/>
      <c r="B65" s="14"/>
      <c r="C65" s="155"/>
      <c r="D65" s="140"/>
      <c r="E65" s="156"/>
      <c r="F65" s="140"/>
      <c r="G65" s="156"/>
      <c r="H65" s="14"/>
      <c r="I65" s="170" t="s">
        <v>230</v>
      </c>
      <c r="J65" s="184" t="s">
        <v>54</v>
      </c>
      <c r="K65" s="185">
        <v>52</v>
      </c>
      <c r="L65" s="128" t="s">
        <v>91</v>
      </c>
      <c r="M65" s="185">
        <v>52</v>
      </c>
      <c r="N65" s="128"/>
    </row>
    <row r="66" s="110" customFormat="1" ht="36.95" customHeight="1" spans="1:14">
      <c r="A66" s="145"/>
      <c r="B66" s="14"/>
      <c r="C66" s="155"/>
      <c r="D66" s="140"/>
      <c r="E66" s="156"/>
      <c r="F66" s="140"/>
      <c r="G66" s="156"/>
      <c r="H66" s="14"/>
      <c r="I66" s="170" t="s">
        <v>109</v>
      </c>
      <c r="J66" s="20" t="s">
        <v>231</v>
      </c>
      <c r="K66" s="185">
        <v>94.71</v>
      </c>
      <c r="L66" s="128" t="s">
        <v>91</v>
      </c>
      <c r="M66" s="185">
        <v>94.71</v>
      </c>
      <c r="N66" s="128"/>
    </row>
    <row r="67" s="110" customFormat="1" ht="23.1" customHeight="1" spans="1:14">
      <c r="A67" s="145"/>
      <c r="B67" s="14"/>
      <c r="C67" s="155"/>
      <c r="D67" s="140"/>
      <c r="E67" s="156"/>
      <c r="F67" s="140"/>
      <c r="G67" s="156"/>
      <c r="H67" s="14"/>
      <c r="I67" s="170" t="s">
        <v>151</v>
      </c>
      <c r="J67" s="20" t="s">
        <v>152</v>
      </c>
      <c r="K67" s="185">
        <v>280</v>
      </c>
      <c r="L67" s="128" t="s">
        <v>91</v>
      </c>
      <c r="M67" s="185">
        <v>280</v>
      </c>
      <c r="N67" s="128"/>
    </row>
    <row r="68" s="110" customFormat="1" ht="29.1" customHeight="1" spans="1:14">
      <c r="A68" s="145"/>
      <c r="B68" s="14"/>
      <c r="C68" s="155"/>
      <c r="D68" s="140"/>
      <c r="E68" s="156"/>
      <c r="F68" s="140"/>
      <c r="G68" s="156"/>
      <c r="H68" s="14"/>
      <c r="I68" s="170" t="s">
        <v>102</v>
      </c>
      <c r="J68" s="20" t="s">
        <v>219</v>
      </c>
      <c r="K68" s="185">
        <v>601.650335</v>
      </c>
      <c r="L68" s="128" t="s">
        <v>91</v>
      </c>
      <c r="M68" s="185">
        <v>601.650335</v>
      </c>
      <c r="N68" s="128"/>
    </row>
    <row r="69" s="110" customFormat="1" ht="27" customHeight="1" spans="1:14">
      <c r="A69" s="145"/>
      <c r="B69" s="14"/>
      <c r="C69" s="155"/>
      <c r="D69" s="140"/>
      <c r="E69" s="156"/>
      <c r="F69" s="140"/>
      <c r="G69" s="156"/>
      <c r="H69" s="14"/>
      <c r="I69" s="170" t="s">
        <v>109</v>
      </c>
      <c r="J69" s="184" t="s">
        <v>232</v>
      </c>
      <c r="K69" s="185">
        <v>173</v>
      </c>
      <c r="L69" s="128" t="s">
        <v>91</v>
      </c>
      <c r="M69" s="185">
        <v>173</v>
      </c>
      <c r="N69" s="128"/>
    </row>
    <row r="70" s="110" customFormat="1" ht="57" customHeight="1" spans="1:14">
      <c r="A70" s="145"/>
      <c r="B70" s="14"/>
      <c r="C70" s="155"/>
      <c r="D70" s="140"/>
      <c r="E70" s="156"/>
      <c r="F70" s="140"/>
      <c r="G70" s="156"/>
      <c r="H70" s="14"/>
      <c r="I70" s="170" t="s">
        <v>109</v>
      </c>
      <c r="J70" s="184" t="s">
        <v>233</v>
      </c>
      <c r="K70" s="185">
        <v>14.2125</v>
      </c>
      <c r="L70" s="128" t="s">
        <v>91</v>
      </c>
      <c r="M70" s="185">
        <v>14.2125</v>
      </c>
      <c r="N70" s="128"/>
    </row>
    <row r="71" s="110" customFormat="1" ht="27.95" customHeight="1" spans="1:14">
      <c r="A71" s="145"/>
      <c r="B71" s="14"/>
      <c r="C71" s="155"/>
      <c r="D71" s="140"/>
      <c r="E71" s="156"/>
      <c r="F71" s="140"/>
      <c r="G71" s="156"/>
      <c r="H71" s="14"/>
      <c r="I71" s="170" t="s">
        <v>109</v>
      </c>
      <c r="J71" s="184" t="s">
        <v>234</v>
      </c>
      <c r="K71" s="185">
        <v>2.838265</v>
      </c>
      <c r="L71" s="128" t="s">
        <v>91</v>
      </c>
      <c r="M71" s="185">
        <v>2.838265</v>
      </c>
      <c r="N71" s="128"/>
    </row>
    <row r="72" s="110" customFormat="1" ht="27" customHeight="1" spans="1:14">
      <c r="A72" s="145"/>
      <c r="B72" s="14"/>
      <c r="C72" s="155"/>
      <c r="D72" s="140"/>
      <c r="E72" s="156"/>
      <c r="F72" s="140"/>
      <c r="G72" s="156"/>
      <c r="H72" s="14"/>
      <c r="I72" s="170" t="s">
        <v>109</v>
      </c>
      <c r="J72" s="170" t="s">
        <v>235</v>
      </c>
      <c r="K72" s="185">
        <v>123.75</v>
      </c>
      <c r="L72" s="128" t="s">
        <v>91</v>
      </c>
      <c r="M72" s="185">
        <v>123.75</v>
      </c>
      <c r="N72" s="128"/>
    </row>
    <row r="73" s="110" customFormat="1" ht="31" customHeight="1" spans="1:14">
      <c r="A73" s="145"/>
      <c r="B73" s="14"/>
      <c r="C73" s="155"/>
      <c r="D73" s="140"/>
      <c r="E73" s="156"/>
      <c r="F73" s="140"/>
      <c r="G73" s="156"/>
      <c r="H73" s="14"/>
      <c r="I73" s="170" t="s">
        <v>105</v>
      </c>
      <c r="J73" s="184" t="s">
        <v>223</v>
      </c>
      <c r="K73" s="185">
        <v>423.63</v>
      </c>
      <c r="L73" s="128" t="s">
        <v>91</v>
      </c>
      <c r="M73" s="185">
        <v>423.63</v>
      </c>
      <c r="N73" s="128" t="s">
        <v>257</v>
      </c>
    </row>
    <row r="74" s="110" customFormat="1" ht="27" customHeight="1" spans="1:14">
      <c r="A74" s="145"/>
      <c r="B74" s="14"/>
      <c r="C74" s="155"/>
      <c r="D74" s="140"/>
      <c r="E74" s="156"/>
      <c r="F74" s="140"/>
      <c r="G74" s="156"/>
      <c r="H74" s="14"/>
      <c r="I74" s="170" t="s">
        <v>109</v>
      </c>
      <c r="J74" s="184" t="s">
        <v>258</v>
      </c>
      <c r="K74" s="185">
        <v>75.0625</v>
      </c>
      <c r="L74" s="128" t="s">
        <v>91</v>
      </c>
      <c r="M74" s="185">
        <v>75.0625</v>
      </c>
      <c r="N74" s="128"/>
    </row>
    <row r="75" s="110" customFormat="1" ht="61" customHeight="1" spans="1:14">
      <c r="A75" s="145"/>
      <c r="B75" s="14"/>
      <c r="C75" s="155"/>
      <c r="D75" s="140"/>
      <c r="E75" s="156"/>
      <c r="F75" s="140"/>
      <c r="G75" s="156"/>
      <c r="H75" s="14"/>
      <c r="I75" s="170" t="s">
        <v>109</v>
      </c>
      <c r="J75" s="184" t="s">
        <v>237</v>
      </c>
      <c r="K75" s="185">
        <v>657.15</v>
      </c>
      <c r="L75" s="128" t="s">
        <v>91</v>
      </c>
      <c r="M75" s="185">
        <v>657.15</v>
      </c>
      <c r="N75" s="128"/>
    </row>
    <row r="76" s="110" customFormat="1" ht="37" customHeight="1" spans="1:14">
      <c r="A76" s="145"/>
      <c r="B76" s="14"/>
      <c r="C76" s="155"/>
      <c r="D76" s="140"/>
      <c r="E76" s="156"/>
      <c r="F76" s="140"/>
      <c r="G76" s="156"/>
      <c r="H76" s="14"/>
      <c r="I76" s="170" t="s">
        <v>109</v>
      </c>
      <c r="J76" s="184" t="s">
        <v>122</v>
      </c>
      <c r="K76" s="185">
        <v>59.41</v>
      </c>
      <c r="L76" s="128" t="s">
        <v>124</v>
      </c>
      <c r="M76" s="185">
        <v>59.41</v>
      </c>
      <c r="N76" s="128"/>
    </row>
    <row r="77" s="110" customFormat="1" ht="38" customHeight="1" spans="1:15">
      <c r="A77" s="145"/>
      <c r="B77" s="14"/>
      <c r="C77" s="155"/>
      <c r="D77" s="140"/>
      <c r="E77" s="156"/>
      <c r="F77" s="140"/>
      <c r="G77" s="156"/>
      <c r="H77" s="14"/>
      <c r="I77" s="170" t="s">
        <v>109</v>
      </c>
      <c r="J77" s="185" t="s">
        <v>240</v>
      </c>
      <c r="K77" s="185">
        <v>175.763037</v>
      </c>
      <c r="L77" s="128" t="s">
        <v>91</v>
      </c>
      <c r="M77" s="185">
        <v>175.763037</v>
      </c>
      <c r="N77" s="128"/>
      <c r="O77" s="215"/>
    </row>
    <row r="78" s="110" customFormat="1" ht="38" customHeight="1" spans="1:15">
      <c r="A78" s="145"/>
      <c r="B78" s="14"/>
      <c r="C78" s="155"/>
      <c r="D78" s="140"/>
      <c r="E78" s="156"/>
      <c r="F78" s="140"/>
      <c r="G78" s="156"/>
      <c r="H78" s="14"/>
      <c r="I78" s="170" t="s">
        <v>109</v>
      </c>
      <c r="J78" s="170" t="s">
        <v>242</v>
      </c>
      <c r="K78" s="185">
        <v>306.823363</v>
      </c>
      <c r="L78" s="128" t="s">
        <v>91</v>
      </c>
      <c r="M78" s="128">
        <v>306.823363</v>
      </c>
      <c r="N78" s="128"/>
      <c r="O78" s="215"/>
    </row>
    <row r="79" s="110" customFormat="1" ht="27" customHeight="1" spans="1:17">
      <c r="A79" s="145"/>
      <c r="B79" s="14"/>
      <c r="C79" s="155"/>
      <c r="D79" s="140"/>
      <c r="E79" s="156"/>
      <c r="F79" s="140"/>
      <c r="G79" s="156"/>
      <c r="H79" s="14"/>
      <c r="I79" s="170" t="s">
        <v>238</v>
      </c>
      <c r="J79" s="170" t="s">
        <v>239</v>
      </c>
      <c r="K79" s="185">
        <v>24</v>
      </c>
      <c r="L79" s="128" t="s">
        <v>91</v>
      </c>
      <c r="M79" s="128">
        <v>24</v>
      </c>
      <c r="N79" s="181"/>
      <c r="Q79" s="216"/>
    </row>
    <row r="80" s="110" customFormat="1" ht="27" customHeight="1" spans="1:14">
      <c r="A80" s="145"/>
      <c r="B80" s="55" t="s">
        <v>225</v>
      </c>
      <c r="C80" s="157" t="s">
        <v>243</v>
      </c>
      <c r="D80" s="128">
        <v>1600</v>
      </c>
      <c r="E80" s="124"/>
      <c r="F80" s="135">
        <v>1600</v>
      </c>
      <c r="G80" s="135">
        <v>1600</v>
      </c>
      <c r="H80" s="14"/>
      <c r="I80" s="170" t="s">
        <v>109</v>
      </c>
      <c r="J80" s="184" t="s">
        <v>18</v>
      </c>
      <c r="K80" s="185">
        <v>1441.8</v>
      </c>
      <c r="L80" s="128" t="s">
        <v>91</v>
      </c>
      <c r="M80" s="185">
        <v>1441.8</v>
      </c>
      <c r="N80" s="128"/>
    </row>
    <row r="81" s="110" customFormat="1" ht="27" customHeight="1" spans="1:14">
      <c r="A81" s="145"/>
      <c r="B81" s="55"/>
      <c r="C81" s="157"/>
      <c r="D81" s="135"/>
      <c r="E81" s="124"/>
      <c r="F81" s="135"/>
      <c r="G81" s="135"/>
      <c r="H81" s="14"/>
      <c r="I81" s="170" t="s">
        <v>109</v>
      </c>
      <c r="J81" s="184" t="s">
        <v>244</v>
      </c>
      <c r="K81" s="185">
        <v>26.35</v>
      </c>
      <c r="L81" s="128" t="s">
        <v>91</v>
      </c>
      <c r="M81" s="185">
        <v>26.35</v>
      </c>
      <c r="N81" s="128"/>
    </row>
    <row r="82" s="110" customFormat="1" ht="41" customHeight="1" spans="1:14">
      <c r="A82" s="145"/>
      <c r="B82" s="55"/>
      <c r="C82" s="157"/>
      <c r="D82" s="135"/>
      <c r="E82" s="124"/>
      <c r="F82" s="135"/>
      <c r="G82" s="135"/>
      <c r="H82" s="14"/>
      <c r="I82" s="170" t="s">
        <v>105</v>
      </c>
      <c r="J82" s="192" t="s">
        <v>157</v>
      </c>
      <c r="K82" s="150">
        <v>131.85</v>
      </c>
      <c r="L82" s="128" t="s">
        <v>91</v>
      </c>
      <c r="M82" s="150">
        <v>131.85</v>
      </c>
      <c r="N82" s="128"/>
    </row>
    <row r="83" s="110" customFormat="1" ht="30" customHeight="1" spans="1:14">
      <c r="A83" s="198" t="s">
        <v>259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206"/>
    </row>
    <row r="84" s="110" customFormat="1" ht="25.5" customHeight="1" spans="1:14">
      <c r="A84" s="121" t="s">
        <v>29</v>
      </c>
      <c r="B84" s="121"/>
      <c r="C84" s="121"/>
      <c r="D84" s="122">
        <f t="shared" ref="D84:G84" si="6">D85</f>
        <v>10505</v>
      </c>
      <c r="E84" s="122"/>
      <c r="F84" s="122">
        <f t="shared" si="6"/>
        <v>10505</v>
      </c>
      <c r="G84" s="122">
        <f t="shared" si="6"/>
        <v>10505</v>
      </c>
      <c r="H84" s="122"/>
      <c r="I84" s="122"/>
      <c r="J84" s="122"/>
      <c r="K84" s="122">
        <f>K85</f>
        <v>7801</v>
      </c>
      <c r="L84" s="122"/>
      <c r="M84" s="122">
        <f>M85</f>
        <v>7801</v>
      </c>
      <c r="N84" s="123"/>
    </row>
    <row r="85" s="110" customFormat="1" ht="33" customHeight="1" spans="1:14">
      <c r="A85" s="121" t="s">
        <v>147</v>
      </c>
      <c r="B85" s="121"/>
      <c r="C85" s="121"/>
      <c r="D85" s="122">
        <f t="shared" ref="D85:G85" si="7">D86+D87+D88+D89+D90</f>
        <v>10505</v>
      </c>
      <c r="E85" s="122"/>
      <c r="F85" s="122">
        <f t="shared" si="7"/>
        <v>10505</v>
      </c>
      <c r="G85" s="122">
        <f t="shared" si="7"/>
        <v>10505</v>
      </c>
      <c r="H85" s="122"/>
      <c r="I85" s="122"/>
      <c r="J85" s="122"/>
      <c r="K85" s="122">
        <f>K86+K87+K88+K89+K90</f>
        <v>7801</v>
      </c>
      <c r="L85" s="122"/>
      <c r="M85" s="122">
        <f>M86+M87+M88+M89+M90</f>
        <v>7801</v>
      </c>
      <c r="N85" s="123"/>
    </row>
    <row r="86" s="110" customFormat="1" ht="54" customHeight="1" spans="1:14">
      <c r="A86" s="211"/>
      <c r="B86" s="14" t="s">
        <v>198</v>
      </c>
      <c r="C86" s="45" t="s">
        <v>198</v>
      </c>
      <c r="D86" s="150">
        <v>4754</v>
      </c>
      <c r="E86" s="128" t="s">
        <v>199</v>
      </c>
      <c r="F86" s="150">
        <v>4754</v>
      </c>
      <c r="G86" s="150">
        <v>4754</v>
      </c>
      <c r="H86" s="150"/>
      <c r="I86" s="178"/>
      <c r="J86" s="128" t="s">
        <v>200</v>
      </c>
      <c r="K86" s="150">
        <v>4755</v>
      </c>
      <c r="L86" s="164" t="s">
        <v>201</v>
      </c>
      <c r="M86" s="172">
        <v>4755</v>
      </c>
      <c r="N86" s="139"/>
    </row>
    <row r="87" s="110" customFormat="1" ht="54" customHeight="1" spans="1:14">
      <c r="A87" s="212"/>
      <c r="B87" s="14"/>
      <c r="C87" s="45"/>
      <c r="D87" s="150">
        <v>914</v>
      </c>
      <c r="E87" s="139" t="s">
        <v>202</v>
      </c>
      <c r="F87" s="150">
        <v>914</v>
      </c>
      <c r="G87" s="150">
        <v>914</v>
      </c>
      <c r="H87" s="128"/>
      <c r="I87" s="170"/>
      <c r="J87" s="139" t="s">
        <v>203</v>
      </c>
      <c r="K87" s="172">
        <v>914</v>
      </c>
      <c r="L87" s="139" t="s">
        <v>201</v>
      </c>
      <c r="M87" s="172">
        <v>914</v>
      </c>
      <c r="N87" s="139"/>
    </row>
    <row r="88" s="110" customFormat="1" ht="46.5" customHeight="1" spans="1:14">
      <c r="A88" s="124"/>
      <c r="B88" s="128" t="s">
        <v>118</v>
      </c>
      <c r="C88" s="128" t="s">
        <v>118</v>
      </c>
      <c r="D88" s="135">
        <v>3000</v>
      </c>
      <c r="E88" s="128" t="s">
        <v>119</v>
      </c>
      <c r="F88" s="135">
        <v>3000</v>
      </c>
      <c r="G88" s="135">
        <v>3000</v>
      </c>
      <c r="H88" s="136"/>
      <c r="I88" s="169"/>
      <c r="J88" s="45" t="s">
        <v>118</v>
      </c>
      <c r="K88" s="128">
        <v>295</v>
      </c>
      <c r="L88" s="128" t="s">
        <v>120</v>
      </c>
      <c r="M88" s="128">
        <v>295</v>
      </c>
      <c r="N88" s="128"/>
    </row>
    <row r="89" s="110" customFormat="1" ht="42" customHeight="1" spans="1:14">
      <c r="A89" s="124"/>
      <c r="B89" s="139" t="s">
        <v>207</v>
      </c>
      <c r="C89" s="139" t="s">
        <v>208</v>
      </c>
      <c r="D89" s="139">
        <v>1826</v>
      </c>
      <c r="E89" s="139" t="s">
        <v>209</v>
      </c>
      <c r="F89" s="139">
        <v>1826</v>
      </c>
      <c r="G89" s="139">
        <v>1826</v>
      </c>
      <c r="H89" s="140"/>
      <c r="I89" s="171"/>
      <c r="J89" s="139" t="s">
        <v>208</v>
      </c>
      <c r="K89" s="139">
        <v>1826</v>
      </c>
      <c r="L89" s="140" t="s">
        <v>210</v>
      </c>
      <c r="M89" s="139">
        <v>1826</v>
      </c>
      <c r="N89" s="140"/>
    </row>
    <row r="90" s="110" customFormat="1" ht="42" customHeight="1" spans="1:14">
      <c r="A90" s="124"/>
      <c r="B90" s="139" t="s">
        <v>204</v>
      </c>
      <c r="C90" s="139" t="s">
        <v>204</v>
      </c>
      <c r="D90" s="139">
        <v>11</v>
      </c>
      <c r="E90" s="139" t="s">
        <v>260</v>
      </c>
      <c r="F90" s="139">
        <v>11</v>
      </c>
      <c r="G90" s="139">
        <v>11</v>
      </c>
      <c r="H90" s="140"/>
      <c r="I90" s="171"/>
      <c r="J90" s="139" t="s">
        <v>204</v>
      </c>
      <c r="K90" s="139">
        <v>11</v>
      </c>
      <c r="L90" s="140" t="s">
        <v>206</v>
      </c>
      <c r="M90" s="139">
        <v>11</v>
      </c>
      <c r="N90" s="140"/>
    </row>
    <row r="91" s="110" customFormat="1" ht="30" customHeight="1" spans="1:14">
      <c r="A91" s="198" t="s">
        <v>261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206"/>
    </row>
    <row r="92" s="110" customFormat="1" ht="25.5" customHeight="1" spans="1:14">
      <c r="A92" s="121" t="s">
        <v>29</v>
      </c>
      <c r="B92" s="121"/>
      <c r="C92" s="121"/>
      <c r="D92" s="122">
        <f t="shared" ref="D92:G92" si="8">D93+D98</f>
        <v>31094</v>
      </c>
      <c r="E92" s="122"/>
      <c r="F92" s="122">
        <f t="shared" si="8"/>
        <v>31094</v>
      </c>
      <c r="G92" s="122">
        <f t="shared" si="8"/>
        <v>31094</v>
      </c>
      <c r="H92" s="122"/>
      <c r="I92" s="122"/>
      <c r="J92" s="122"/>
      <c r="K92" s="122">
        <f>K93+K98</f>
        <v>25999.73</v>
      </c>
      <c r="L92" s="122"/>
      <c r="M92" s="122">
        <f>M93+M98</f>
        <v>25999.73</v>
      </c>
      <c r="N92" s="123"/>
    </row>
    <row r="93" s="110" customFormat="1" ht="33" customHeight="1" spans="1:14">
      <c r="A93" s="121" t="s">
        <v>147</v>
      </c>
      <c r="B93" s="121"/>
      <c r="C93" s="121"/>
      <c r="D93" s="122">
        <f t="shared" ref="D93:G93" si="9">D94+D95+D96+D97</f>
        <v>17374</v>
      </c>
      <c r="E93" s="122"/>
      <c r="F93" s="122">
        <f t="shared" si="9"/>
        <v>17374</v>
      </c>
      <c r="G93" s="122">
        <f t="shared" si="9"/>
        <v>17374</v>
      </c>
      <c r="H93" s="122"/>
      <c r="I93" s="122"/>
      <c r="J93" s="122"/>
      <c r="K93" s="122">
        <f>K94+K95+K96+K97</f>
        <v>12279.73</v>
      </c>
      <c r="L93" s="122"/>
      <c r="M93" s="122">
        <f>M94+M95+M96+M97</f>
        <v>12279.73</v>
      </c>
      <c r="N93" s="123"/>
    </row>
    <row r="94" s="110" customFormat="1" ht="34.5" customHeight="1" spans="1:14">
      <c r="A94" s="124"/>
      <c r="B94" s="137" t="s">
        <v>181</v>
      </c>
      <c r="C94" s="137" t="s">
        <v>181</v>
      </c>
      <c r="D94" s="139">
        <v>1538</v>
      </c>
      <c r="E94" s="139" t="s">
        <v>182</v>
      </c>
      <c r="F94" s="139">
        <v>1538</v>
      </c>
      <c r="G94" s="139">
        <v>1538</v>
      </c>
      <c r="H94" s="128"/>
      <c r="I94" s="170"/>
      <c r="J94" s="137" t="s">
        <v>181</v>
      </c>
      <c r="K94" s="172">
        <v>1538</v>
      </c>
      <c r="L94" s="128" t="s">
        <v>183</v>
      </c>
      <c r="M94" s="172">
        <v>1538</v>
      </c>
      <c r="N94" s="139"/>
    </row>
    <row r="95" s="110" customFormat="1" ht="34.5" customHeight="1" spans="1:14">
      <c r="A95" s="124"/>
      <c r="B95" s="137" t="s">
        <v>184</v>
      </c>
      <c r="C95" s="137" t="s">
        <v>184</v>
      </c>
      <c r="D95" s="139">
        <v>2958</v>
      </c>
      <c r="E95" s="139" t="s">
        <v>185</v>
      </c>
      <c r="F95" s="139">
        <v>2958</v>
      </c>
      <c r="G95" s="139">
        <v>2958</v>
      </c>
      <c r="H95" s="128"/>
      <c r="I95" s="170"/>
      <c r="J95" s="137" t="s">
        <v>178</v>
      </c>
      <c r="K95" s="172">
        <v>2958</v>
      </c>
      <c r="L95" s="128" t="s">
        <v>183</v>
      </c>
      <c r="M95" s="172">
        <v>2958</v>
      </c>
      <c r="N95" s="139"/>
    </row>
    <row r="96" s="110" customFormat="1" ht="34.5" customHeight="1" spans="1:14">
      <c r="A96" s="124"/>
      <c r="B96" s="137" t="s">
        <v>184</v>
      </c>
      <c r="C96" s="137" t="s">
        <v>184</v>
      </c>
      <c r="D96" s="139">
        <v>6437</v>
      </c>
      <c r="E96" s="139" t="s">
        <v>186</v>
      </c>
      <c r="F96" s="139">
        <v>6437</v>
      </c>
      <c r="G96" s="139">
        <v>6437</v>
      </c>
      <c r="H96" s="128"/>
      <c r="I96" s="170"/>
      <c r="J96" s="137" t="s">
        <v>178</v>
      </c>
      <c r="K96" s="172">
        <v>6437</v>
      </c>
      <c r="L96" s="128" t="s">
        <v>183</v>
      </c>
      <c r="M96" s="172">
        <v>6437</v>
      </c>
      <c r="N96" s="139"/>
    </row>
    <row r="97" s="110" customFormat="1" ht="34.5" customHeight="1" spans="1:14">
      <c r="A97" s="124"/>
      <c r="B97" s="128" t="s">
        <v>171</v>
      </c>
      <c r="C97" s="139" t="s">
        <v>172</v>
      </c>
      <c r="D97" s="139">
        <v>6441</v>
      </c>
      <c r="E97" s="139" t="s">
        <v>173</v>
      </c>
      <c r="F97" s="139">
        <v>6441</v>
      </c>
      <c r="G97" s="139">
        <v>6441</v>
      </c>
      <c r="H97" s="140"/>
      <c r="I97" s="171"/>
      <c r="J97" s="139" t="s">
        <v>171</v>
      </c>
      <c r="K97" s="139">
        <v>1346.73</v>
      </c>
      <c r="L97" s="140" t="s">
        <v>117</v>
      </c>
      <c r="M97" s="139">
        <v>1346.73</v>
      </c>
      <c r="N97" s="181"/>
    </row>
    <row r="98" s="110" customFormat="1" ht="34.5" customHeight="1" spans="1:14">
      <c r="A98" s="121" t="s">
        <v>224</v>
      </c>
      <c r="B98" s="121"/>
      <c r="C98" s="121"/>
      <c r="D98" s="122">
        <v>13720</v>
      </c>
      <c r="E98" s="122"/>
      <c r="F98" s="122">
        <v>13720</v>
      </c>
      <c r="G98" s="122">
        <v>13720</v>
      </c>
      <c r="H98" s="122"/>
      <c r="I98" s="122"/>
      <c r="J98" s="122"/>
      <c r="K98" s="122">
        <v>13720</v>
      </c>
      <c r="L98" s="122"/>
      <c r="M98" s="122">
        <v>13720</v>
      </c>
      <c r="N98" s="139"/>
    </row>
    <row r="99" s="110" customFormat="1" ht="42" customHeight="1" spans="1:16384">
      <c r="A99" s="150"/>
      <c r="B99" s="128" t="s">
        <v>246</v>
      </c>
      <c r="C99" s="128" t="s">
        <v>262</v>
      </c>
      <c r="D99" s="213">
        <v>13720</v>
      </c>
      <c r="E99" s="128" t="s">
        <v>263</v>
      </c>
      <c r="F99" s="213">
        <v>13720</v>
      </c>
      <c r="G99" s="213">
        <v>13750</v>
      </c>
      <c r="H99" s="213"/>
      <c r="I99" s="178"/>
      <c r="J99" s="128" t="s">
        <v>262</v>
      </c>
      <c r="K99" s="213">
        <v>13750</v>
      </c>
      <c r="L99" s="128" t="s">
        <v>124</v>
      </c>
      <c r="M99" s="213">
        <v>13750</v>
      </c>
      <c r="N99" s="150"/>
      <c r="XEZ99"/>
      <c r="XFA99"/>
      <c r="XFB99"/>
      <c r="XFC99"/>
      <c r="XFD99"/>
    </row>
    <row r="100" s="110" customFormat="1" ht="30" customHeight="1" spans="1:14">
      <c r="A100" s="198" t="s">
        <v>264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206"/>
    </row>
    <row r="101" s="110" customFormat="1" ht="25.5" customHeight="1" spans="1:14">
      <c r="A101" s="121" t="s">
        <v>29</v>
      </c>
      <c r="B101" s="121"/>
      <c r="C101" s="121"/>
      <c r="D101" s="122">
        <f t="shared" ref="D101:G101" si="10">D102+D104</f>
        <v>8532</v>
      </c>
      <c r="E101" s="122"/>
      <c r="F101" s="122">
        <f t="shared" si="10"/>
        <v>8532</v>
      </c>
      <c r="G101" s="122">
        <f t="shared" si="10"/>
        <v>8532</v>
      </c>
      <c r="H101" s="122"/>
      <c r="I101" s="122"/>
      <c r="J101" s="122"/>
      <c r="K101" s="122">
        <f>K102+K104</f>
        <v>4980</v>
      </c>
      <c r="L101" s="122"/>
      <c r="M101" s="122">
        <f>M102+M104</f>
        <v>4980</v>
      </c>
      <c r="N101" s="123"/>
    </row>
    <row r="102" s="110" customFormat="1" ht="33" customHeight="1" spans="1:14">
      <c r="A102" s="121" t="s">
        <v>86</v>
      </c>
      <c r="B102" s="121"/>
      <c r="C102" s="121"/>
      <c r="D102" s="122">
        <v>3552</v>
      </c>
      <c r="E102" s="122"/>
      <c r="F102" s="122">
        <v>3552</v>
      </c>
      <c r="G102" s="122">
        <v>3552</v>
      </c>
      <c r="H102" s="122"/>
      <c r="I102" s="122"/>
      <c r="J102" s="122"/>
      <c r="K102" s="122">
        <v>0</v>
      </c>
      <c r="L102" s="122"/>
      <c r="M102" s="122">
        <v>0</v>
      </c>
      <c r="N102" s="123"/>
    </row>
    <row r="103" s="110" customFormat="1" ht="34.5" customHeight="1" spans="1:14">
      <c r="A103" s="124"/>
      <c r="B103" s="137" t="s">
        <v>187</v>
      </c>
      <c r="C103" s="137" t="s">
        <v>187</v>
      </c>
      <c r="D103" s="139">
        <v>3552</v>
      </c>
      <c r="E103" s="139"/>
      <c r="F103" s="139">
        <v>3552</v>
      </c>
      <c r="G103" s="139">
        <v>3552</v>
      </c>
      <c r="H103" s="128"/>
      <c r="I103" s="170"/>
      <c r="J103" s="137" t="s">
        <v>187</v>
      </c>
      <c r="K103" s="172">
        <v>0</v>
      </c>
      <c r="L103" s="128" t="s">
        <v>188</v>
      </c>
      <c r="M103" s="172">
        <v>0</v>
      </c>
      <c r="N103" s="139"/>
    </row>
    <row r="104" s="110" customFormat="1" ht="34.5" customHeight="1" spans="1:14">
      <c r="A104" s="121" t="s">
        <v>224</v>
      </c>
      <c r="B104" s="121"/>
      <c r="C104" s="121"/>
      <c r="D104" s="122">
        <f t="shared" ref="D104:G104" si="11">D105+D106</f>
        <v>4980</v>
      </c>
      <c r="E104" s="122"/>
      <c r="F104" s="122">
        <f t="shared" si="11"/>
        <v>4980</v>
      </c>
      <c r="G104" s="122">
        <f t="shared" si="11"/>
        <v>4980</v>
      </c>
      <c r="H104" s="122"/>
      <c r="I104" s="122"/>
      <c r="J104" s="122"/>
      <c r="K104" s="122">
        <f>K105+K106</f>
        <v>4980</v>
      </c>
      <c r="L104" s="122"/>
      <c r="M104" s="122">
        <f>M105+M106</f>
        <v>4980</v>
      </c>
      <c r="N104" s="139"/>
    </row>
    <row r="105" s="110" customFormat="1" ht="34.5" customHeight="1" spans="1:14">
      <c r="A105" s="121"/>
      <c r="B105" s="214" t="s">
        <v>248</v>
      </c>
      <c r="C105" s="214" t="s">
        <v>248</v>
      </c>
      <c r="D105" s="213">
        <v>4500</v>
      </c>
      <c r="E105" s="128" t="s">
        <v>263</v>
      </c>
      <c r="F105" s="213">
        <v>4500</v>
      </c>
      <c r="G105" s="213">
        <v>4500</v>
      </c>
      <c r="H105" s="122"/>
      <c r="I105" s="122"/>
      <c r="J105" s="214" t="s">
        <v>248</v>
      </c>
      <c r="K105" s="213">
        <v>4500</v>
      </c>
      <c r="L105" s="214" t="s">
        <v>249</v>
      </c>
      <c r="M105" s="213">
        <v>4500</v>
      </c>
      <c r="N105" s="139"/>
    </row>
    <row r="106" s="110" customFormat="1" ht="42" customHeight="1" spans="1:16384">
      <c r="A106" s="150"/>
      <c r="B106" s="214" t="s">
        <v>250</v>
      </c>
      <c r="C106" s="214" t="s">
        <v>250</v>
      </c>
      <c r="D106" s="213">
        <v>480</v>
      </c>
      <c r="E106" s="128" t="s">
        <v>263</v>
      </c>
      <c r="F106" s="213">
        <v>480</v>
      </c>
      <c r="G106" s="213">
        <v>480</v>
      </c>
      <c r="H106" s="213"/>
      <c r="I106" s="178"/>
      <c r="J106" s="214" t="s">
        <v>250</v>
      </c>
      <c r="K106" s="213">
        <v>480</v>
      </c>
      <c r="L106" s="214" t="s">
        <v>251</v>
      </c>
      <c r="M106" s="213">
        <v>480</v>
      </c>
      <c r="N106" s="150"/>
      <c r="XEZ106"/>
      <c r="XFA106"/>
      <c r="XFB106"/>
      <c r="XFC106"/>
      <c r="XFD106"/>
    </row>
  </sheetData>
  <mergeCells count="92">
    <mergeCell ref="A1:N1"/>
    <mergeCell ref="A2:C2"/>
    <mergeCell ref="D2:J2"/>
    <mergeCell ref="K2:N2"/>
    <mergeCell ref="B3:C3"/>
    <mergeCell ref="J3:L3"/>
    <mergeCell ref="A5:C5"/>
    <mergeCell ref="A6:N6"/>
    <mergeCell ref="A7:C7"/>
    <mergeCell ref="A8:C8"/>
    <mergeCell ref="A33:C33"/>
    <mergeCell ref="A56:C56"/>
    <mergeCell ref="A62:C62"/>
    <mergeCell ref="A83:N83"/>
    <mergeCell ref="A84:C84"/>
    <mergeCell ref="A85:C85"/>
    <mergeCell ref="A91:N91"/>
    <mergeCell ref="A92:C92"/>
    <mergeCell ref="A93:C93"/>
    <mergeCell ref="A98:C98"/>
    <mergeCell ref="A100:N100"/>
    <mergeCell ref="A101:C101"/>
    <mergeCell ref="A102:C102"/>
    <mergeCell ref="A104:C104"/>
    <mergeCell ref="A3:A4"/>
    <mergeCell ref="A9:A21"/>
    <mergeCell ref="A22:A23"/>
    <mergeCell ref="A34:A45"/>
    <mergeCell ref="A57:A60"/>
    <mergeCell ref="A63:A82"/>
    <mergeCell ref="A86:A87"/>
    <mergeCell ref="B9:B21"/>
    <mergeCell ref="B22:B23"/>
    <mergeCell ref="B34:B45"/>
    <mergeCell ref="B57:B60"/>
    <mergeCell ref="B63:B79"/>
    <mergeCell ref="B80:B82"/>
    <mergeCell ref="B86:B87"/>
    <mergeCell ref="C9:C19"/>
    <mergeCell ref="C22:C23"/>
    <mergeCell ref="C34:C45"/>
    <mergeCell ref="C57:C60"/>
    <mergeCell ref="C63:C79"/>
    <mergeCell ref="C80:C82"/>
    <mergeCell ref="C86:C87"/>
    <mergeCell ref="D3:D4"/>
    <mergeCell ref="D9:D19"/>
    <mergeCell ref="D22:D23"/>
    <mergeCell ref="D34:D37"/>
    <mergeCell ref="D39:D40"/>
    <mergeCell ref="D57:D60"/>
    <mergeCell ref="D63:D79"/>
    <mergeCell ref="D80:D82"/>
    <mergeCell ref="E3:E4"/>
    <mergeCell ref="E9:E19"/>
    <mergeCell ref="E22:E23"/>
    <mergeCell ref="E34:E37"/>
    <mergeCell ref="E39:E40"/>
    <mergeCell ref="E57:E60"/>
    <mergeCell ref="E63:E79"/>
    <mergeCell ref="E80:E82"/>
    <mergeCell ref="F3:F4"/>
    <mergeCell ref="F9:F19"/>
    <mergeCell ref="F22:F23"/>
    <mergeCell ref="F34:F37"/>
    <mergeCell ref="F39:F40"/>
    <mergeCell ref="F57:F60"/>
    <mergeCell ref="F63:F79"/>
    <mergeCell ref="F80:F82"/>
    <mergeCell ref="G3:G4"/>
    <mergeCell ref="G9:G19"/>
    <mergeCell ref="G22:G23"/>
    <mergeCell ref="G34:G37"/>
    <mergeCell ref="G39:G40"/>
    <mergeCell ref="G57:G60"/>
    <mergeCell ref="G63:G79"/>
    <mergeCell ref="G80:G82"/>
    <mergeCell ref="H3:H4"/>
    <mergeCell ref="H9:H19"/>
    <mergeCell ref="H22:H23"/>
    <mergeCell ref="H34:H37"/>
    <mergeCell ref="H39:H40"/>
    <mergeCell ref="H57:H60"/>
    <mergeCell ref="H63:H79"/>
    <mergeCell ref="H80:H82"/>
    <mergeCell ref="I3:I4"/>
    <mergeCell ref="I22:I23"/>
    <mergeCell ref="J22:J23"/>
    <mergeCell ref="L50:L51"/>
    <mergeCell ref="M3:M4"/>
    <mergeCell ref="N3:N4"/>
    <mergeCell ref="O41:O42"/>
  </mergeCells>
  <pageMargins left="0.75" right="0.2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8"/>
  <sheetViews>
    <sheetView workbookViewId="0">
      <pane ySplit="4" topLeftCell="A5" activePane="bottomLeft" state="frozen"/>
      <selection/>
      <selection pane="bottomLeft" activeCell="F7" sqref="F7:F16"/>
    </sheetView>
  </sheetViews>
  <sheetFormatPr defaultColWidth="7.88333333333333" defaultRowHeight="13.5"/>
  <cols>
    <col min="1" max="1" width="4.13333333333333" style="110" customWidth="1"/>
    <col min="2" max="2" width="13" style="110" customWidth="1"/>
    <col min="3" max="3" width="15.5" style="110" customWidth="1"/>
    <col min="4" max="4" width="8.75" style="110" customWidth="1"/>
    <col min="5" max="5" width="10.1333333333333" style="110" customWidth="1"/>
    <col min="6" max="6" width="8.88333333333333" style="110" customWidth="1"/>
    <col min="7" max="7" width="8.38333333333333" style="110"/>
    <col min="8" max="8" width="9.38333333333333" style="110" customWidth="1"/>
    <col min="9" max="9" width="9.13333333333333" style="111" customWidth="1"/>
    <col min="10" max="10" width="11.25" style="110" customWidth="1"/>
    <col min="11" max="11" width="12.6333333333333" style="110" customWidth="1"/>
    <col min="12" max="12" width="10.3833333333333" style="110" customWidth="1"/>
    <col min="13" max="13" width="11.8833333333333" style="110" customWidth="1"/>
    <col min="14" max="14" width="10.3833333333333" style="110" customWidth="1"/>
    <col min="15" max="15" width="9.5" style="110" customWidth="1"/>
    <col min="16" max="16" width="8" style="110" customWidth="1"/>
    <col min="17" max="17" width="11.75" style="110" customWidth="1"/>
    <col min="18" max="19" width="7.88333333333333" style="110" customWidth="1"/>
    <col min="20" max="16379" width="7.88333333333333" style="110"/>
  </cols>
  <sheetData>
    <row r="1" s="110" customFormat="1" ht="28.5" customHeight="1" spans="1:14">
      <c r="A1" s="112" t="s">
        <v>266</v>
      </c>
      <c r="B1" s="112"/>
      <c r="C1" s="112"/>
      <c r="D1" s="112"/>
      <c r="E1" s="112"/>
      <c r="F1" s="112"/>
      <c r="G1" s="112"/>
      <c r="H1" s="112"/>
      <c r="I1" s="158"/>
      <c r="J1" s="112"/>
      <c r="K1" s="112"/>
      <c r="L1" s="112"/>
      <c r="M1" s="112"/>
      <c r="N1" s="112"/>
    </row>
    <row r="2" s="110" customFormat="1" ht="25.5" customHeight="1" spans="1:14">
      <c r="A2" s="113" t="s">
        <v>69</v>
      </c>
      <c r="B2" s="113"/>
      <c r="C2" s="113"/>
      <c r="D2" s="114">
        <v>43952</v>
      </c>
      <c r="E2" s="114"/>
      <c r="F2" s="114"/>
      <c r="G2" s="114"/>
      <c r="H2" s="114"/>
      <c r="I2" s="159"/>
      <c r="J2" s="114"/>
      <c r="K2" s="160" t="s">
        <v>70</v>
      </c>
      <c r="L2" s="160"/>
      <c r="M2" s="160"/>
      <c r="N2" s="160"/>
    </row>
    <row r="3" s="110" customFormat="1" ht="38.25" customHeight="1" spans="1:14">
      <c r="A3" s="115" t="s">
        <v>1</v>
      </c>
      <c r="B3" s="115" t="s">
        <v>71</v>
      </c>
      <c r="C3" s="115"/>
      <c r="D3" s="115" t="s">
        <v>72</v>
      </c>
      <c r="E3" s="116" t="s">
        <v>73</v>
      </c>
      <c r="F3" s="115" t="s">
        <v>74</v>
      </c>
      <c r="G3" s="117" t="s">
        <v>75</v>
      </c>
      <c r="H3" s="118" t="s">
        <v>76</v>
      </c>
      <c r="I3" s="116" t="s">
        <v>77</v>
      </c>
      <c r="J3" s="115" t="s">
        <v>78</v>
      </c>
      <c r="K3" s="115"/>
      <c r="L3" s="115"/>
      <c r="M3" s="117" t="s">
        <v>79</v>
      </c>
      <c r="N3" s="128" t="s">
        <v>80</v>
      </c>
    </row>
    <row r="4" s="110" customFormat="1" ht="51.95" customHeight="1" spans="1:14">
      <c r="A4" s="115"/>
      <c r="B4" s="115" t="s">
        <v>81</v>
      </c>
      <c r="C4" s="115" t="s">
        <v>82</v>
      </c>
      <c r="D4" s="119"/>
      <c r="E4" s="116"/>
      <c r="F4" s="115"/>
      <c r="G4" s="120"/>
      <c r="H4" s="118"/>
      <c r="I4" s="116"/>
      <c r="J4" s="161" t="s">
        <v>83</v>
      </c>
      <c r="K4" s="162" t="s">
        <v>84</v>
      </c>
      <c r="L4" s="115" t="s">
        <v>85</v>
      </c>
      <c r="M4" s="120"/>
      <c r="N4" s="118"/>
    </row>
    <row r="5" s="110" customFormat="1" ht="25.5" customHeight="1" spans="1:14">
      <c r="A5" s="121" t="s">
        <v>29</v>
      </c>
      <c r="B5" s="121"/>
      <c r="C5" s="121"/>
      <c r="D5" s="122">
        <f>D6+D29+D46+D52</f>
        <v>13591</v>
      </c>
      <c r="E5" s="122"/>
      <c r="F5" s="122">
        <f t="shared" ref="E5:M5" si="0">F6+F29+F46+F52</f>
        <v>12955</v>
      </c>
      <c r="G5" s="122">
        <f t="shared" si="0"/>
        <v>13826</v>
      </c>
      <c r="H5" s="123"/>
      <c r="I5" s="122"/>
      <c r="J5" s="122"/>
      <c r="K5" s="122">
        <f t="shared" si="0"/>
        <v>6669</v>
      </c>
      <c r="L5" s="122"/>
      <c r="M5" s="122">
        <f t="shared" si="0"/>
        <v>5097</v>
      </c>
      <c r="N5" s="123"/>
    </row>
    <row r="6" s="110" customFormat="1" ht="33" customHeight="1" spans="1:14">
      <c r="A6" s="121" t="s">
        <v>86</v>
      </c>
      <c r="B6" s="121"/>
      <c r="C6" s="121"/>
      <c r="D6" s="122">
        <f>D7+D15+D16+D17+D19+D21+D22+D23+D24+D25+D26+D27+D28</f>
        <v>5194</v>
      </c>
      <c r="E6" s="122"/>
      <c r="F6" s="122">
        <f>SUM(F7:F28)</f>
        <v>5000</v>
      </c>
      <c r="G6" s="122">
        <f>SUM(G7:G28)</f>
        <v>5429</v>
      </c>
      <c r="H6" s="122"/>
      <c r="I6" s="122"/>
      <c r="J6" s="122"/>
      <c r="K6" s="122">
        <f>SUM(K7:K28)</f>
        <v>3672</v>
      </c>
      <c r="L6" s="122"/>
      <c r="M6" s="122">
        <f>SUM(M7:M28)</f>
        <v>3672</v>
      </c>
      <c r="N6" s="123"/>
    </row>
    <row r="7" s="110" customFormat="1" ht="44" customHeight="1" spans="1:14">
      <c r="A7" s="124">
        <v>1</v>
      </c>
      <c r="B7" s="125" t="s">
        <v>87</v>
      </c>
      <c r="C7" s="126" t="s">
        <v>88</v>
      </c>
      <c r="D7" s="127">
        <v>4113</v>
      </c>
      <c r="E7" s="128" t="s">
        <v>267</v>
      </c>
      <c r="F7" s="129">
        <v>5000</v>
      </c>
      <c r="G7" s="127">
        <v>4113</v>
      </c>
      <c r="H7" s="130"/>
      <c r="I7" s="163" t="s">
        <v>268</v>
      </c>
      <c r="J7" s="128" t="s">
        <v>269</v>
      </c>
      <c r="K7" s="13">
        <v>1962</v>
      </c>
      <c r="L7" s="128" t="s">
        <v>91</v>
      </c>
      <c r="M7" s="164">
        <v>1962</v>
      </c>
      <c r="N7" s="128"/>
    </row>
    <row r="8" s="110" customFormat="1" ht="39" customHeight="1" spans="1:14">
      <c r="A8" s="124"/>
      <c r="B8" s="125"/>
      <c r="C8" s="126"/>
      <c r="D8" s="127"/>
      <c r="E8" s="128"/>
      <c r="F8" s="131"/>
      <c r="G8" s="127"/>
      <c r="H8" s="130"/>
      <c r="I8" s="163" t="s">
        <v>268</v>
      </c>
      <c r="J8" s="128" t="s">
        <v>270</v>
      </c>
      <c r="K8" s="13">
        <v>566</v>
      </c>
      <c r="L8" s="128" t="s">
        <v>91</v>
      </c>
      <c r="M8" s="164">
        <v>566</v>
      </c>
      <c r="N8" s="128"/>
    </row>
    <row r="9" s="110" customFormat="1" ht="45" customHeight="1" spans="1:14">
      <c r="A9" s="124"/>
      <c r="B9" s="125"/>
      <c r="C9" s="126"/>
      <c r="D9" s="127"/>
      <c r="E9" s="128"/>
      <c r="F9" s="131"/>
      <c r="G9" s="127"/>
      <c r="H9" s="130"/>
      <c r="I9" s="163" t="s">
        <v>268</v>
      </c>
      <c r="J9" s="12" t="s">
        <v>271</v>
      </c>
      <c r="K9" s="13">
        <v>25</v>
      </c>
      <c r="L9" s="165" t="s">
        <v>91</v>
      </c>
      <c r="M9" s="164">
        <v>25</v>
      </c>
      <c r="N9" s="128"/>
    </row>
    <row r="10" s="110" customFormat="1" ht="27" customHeight="1" spans="1:14">
      <c r="A10" s="124"/>
      <c r="B10" s="125"/>
      <c r="C10" s="126"/>
      <c r="D10" s="127"/>
      <c r="E10" s="128"/>
      <c r="F10" s="131"/>
      <c r="G10" s="127"/>
      <c r="H10" s="130"/>
      <c r="I10" s="166"/>
      <c r="J10" s="128"/>
      <c r="K10" s="164"/>
      <c r="L10" s="128"/>
      <c r="M10" s="164"/>
      <c r="N10" s="128"/>
    </row>
    <row r="11" s="110" customFormat="1" ht="27.95" customHeight="1" spans="1:14">
      <c r="A11" s="124"/>
      <c r="B11" s="125"/>
      <c r="C11" s="126"/>
      <c r="D11" s="127"/>
      <c r="E11" s="128"/>
      <c r="F11" s="131"/>
      <c r="G11" s="127"/>
      <c r="H11" s="130"/>
      <c r="I11" s="166"/>
      <c r="J11" s="128"/>
      <c r="K11" s="164"/>
      <c r="L11" s="128"/>
      <c r="M11" s="164"/>
      <c r="N11" s="128"/>
    </row>
    <row r="12" s="110" customFormat="1" ht="39.95" customHeight="1" spans="1:16">
      <c r="A12" s="124"/>
      <c r="B12" s="125"/>
      <c r="C12" s="126"/>
      <c r="D12" s="127"/>
      <c r="E12" s="128"/>
      <c r="F12" s="131"/>
      <c r="G12" s="127"/>
      <c r="H12" s="130"/>
      <c r="I12" s="166"/>
      <c r="J12" s="128"/>
      <c r="K12" s="164"/>
      <c r="L12" s="128"/>
      <c r="M12" s="164"/>
      <c r="N12" s="128"/>
      <c r="O12" s="167"/>
      <c r="P12" s="167"/>
    </row>
    <row r="13" s="110" customFormat="1" ht="33" customHeight="1" spans="1:16">
      <c r="A13" s="124"/>
      <c r="B13" s="125"/>
      <c r="C13" s="126"/>
      <c r="D13" s="127"/>
      <c r="E13" s="128"/>
      <c r="F13" s="131"/>
      <c r="G13" s="127"/>
      <c r="H13" s="130"/>
      <c r="I13" s="166"/>
      <c r="J13" s="128"/>
      <c r="K13" s="164"/>
      <c r="L13" s="128"/>
      <c r="M13" s="164"/>
      <c r="N13" s="128"/>
      <c r="O13" s="167"/>
      <c r="P13" s="167"/>
    </row>
    <row r="14" s="110" customFormat="1" ht="62" customHeight="1" spans="1:16">
      <c r="A14" s="124"/>
      <c r="B14" s="125"/>
      <c r="C14" s="126" t="s">
        <v>272</v>
      </c>
      <c r="D14" s="127">
        <v>1089</v>
      </c>
      <c r="E14" s="128" t="s">
        <v>273</v>
      </c>
      <c r="F14" s="131"/>
      <c r="G14" s="127">
        <v>1089</v>
      </c>
      <c r="H14" s="130"/>
      <c r="I14" s="163" t="s">
        <v>268</v>
      </c>
      <c r="J14" s="128" t="s">
        <v>274</v>
      </c>
      <c r="K14" s="164">
        <v>1089</v>
      </c>
      <c r="L14" s="165" t="s">
        <v>275</v>
      </c>
      <c r="M14" s="128">
        <v>1089</v>
      </c>
      <c r="N14" s="128"/>
      <c r="O14" s="167"/>
      <c r="P14" s="167"/>
    </row>
    <row r="15" s="110" customFormat="1" ht="36" customHeight="1" spans="1:16">
      <c r="A15" s="124"/>
      <c r="B15" s="125"/>
      <c r="C15" s="128" t="s">
        <v>107</v>
      </c>
      <c r="D15" s="127">
        <v>30</v>
      </c>
      <c r="E15" s="128" t="s">
        <v>273</v>
      </c>
      <c r="F15" s="131"/>
      <c r="G15" s="127">
        <v>30</v>
      </c>
      <c r="H15" s="132"/>
      <c r="I15" s="163" t="s">
        <v>268</v>
      </c>
      <c r="J15" s="128" t="s">
        <v>107</v>
      </c>
      <c r="K15" s="164">
        <v>30</v>
      </c>
      <c r="L15" s="165" t="s">
        <v>276</v>
      </c>
      <c r="M15" s="128">
        <v>30</v>
      </c>
      <c r="N15" s="128"/>
      <c r="O15" s="167"/>
      <c r="P15" s="167"/>
    </row>
    <row r="16" s="110" customFormat="1" ht="30" customHeight="1" spans="1:14">
      <c r="A16" s="124"/>
      <c r="B16" s="125"/>
      <c r="C16" s="128" t="s">
        <v>111</v>
      </c>
      <c r="D16" s="127">
        <v>197</v>
      </c>
      <c r="E16" s="128" t="s">
        <v>277</v>
      </c>
      <c r="F16" s="133"/>
      <c r="G16" s="127">
        <v>197</v>
      </c>
      <c r="H16" s="134"/>
      <c r="I16" s="163"/>
      <c r="J16" s="128"/>
      <c r="K16" s="164"/>
      <c r="L16" s="128"/>
      <c r="M16" s="168"/>
      <c r="N16" s="128"/>
    </row>
    <row r="17" s="110" customFormat="1" ht="24" customHeight="1" spans="1:14">
      <c r="A17" s="124">
        <v>2</v>
      </c>
      <c r="B17" s="128" t="s">
        <v>114</v>
      </c>
      <c r="C17" s="128" t="s">
        <v>115</v>
      </c>
      <c r="D17" s="135">
        <v>563</v>
      </c>
      <c r="E17" s="128" t="s">
        <v>278</v>
      </c>
      <c r="F17" s="135"/>
      <c r="G17" s="135"/>
      <c r="H17" s="136"/>
      <c r="I17" s="169"/>
      <c r="J17" s="45"/>
      <c r="K17" s="164"/>
      <c r="L17" s="128"/>
      <c r="M17" s="164"/>
      <c r="N17" s="128"/>
    </row>
    <row r="18" s="110" customFormat="1" ht="24" customHeight="1" spans="1:14">
      <c r="A18" s="124"/>
      <c r="B18" s="128"/>
      <c r="C18" s="128"/>
      <c r="D18" s="135"/>
      <c r="E18" s="128"/>
      <c r="F18" s="135"/>
      <c r="G18" s="135"/>
      <c r="H18" s="136"/>
      <c r="I18" s="169"/>
      <c r="J18" s="45"/>
      <c r="K18" s="128"/>
      <c r="L18" s="128"/>
      <c r="M18" s="128"/>
      <c r="N18" s="128"/>
    </row>
    <row r="19" s="110" customFormat="1" ht="54.75" customHeight="1" spans="1:14">
      <c r="A19" s="124">
        <v>3</v>
      </c>
      <c r="B19" s="137" t="s">
        <v>121</v>
      </c>
      <c r="C19" s="128" t="s">
        <v>122</v>
      </c>
      <c r="D19" s="128">
        <v>291</v>
      </c>
      <c r="E19" s="128" t="s">
        <v>123</v>
      </c>
      <c r="F19" s="135"/>
      <c r="G19" s="135"/>
      <c r="H19" s="138"/>
      <c r="I19" s="170"/>
      <c r="J19" s="128"/>
      <c r="K19" s="135"/>
      <c r="L19" s="128"/>
      <c r="M19" s="135"/>
      <c r="N19" s="128"/>
    </row>
    <row r="20" s="110" customFormat="1" ht="54.75" customHeight="1" spans="1:14">
      <c r="A20" s="124"/>
      <c r="B20" s="137" t="s">
        <v>279</v>
      </c>
      <c r="C20" s="128" t="s">
        <v>280</v>
      </c>
      <c r="D20" s="128">
        <v>4000</v>
      </c>
      <c r="E20" s="128"/>
      <c r="F20" s="135"/>
      <c r="G20" s="135"/>
      <c r="H20" s="138"/>
      <c r="I20" s="170"/>
      <c r="J20" s="128"/>
      <c r="K20" s="135"/>
      <c r="L20" s="128"/>
      <c r="M20" s="135"/>
      <c r="N20" s="128"/>
    </row>
    <row r="21" s="110" customFormat="1" ht="36.95" customHeight="1" spans="1:14">
      <c r="A21" s="124">
        <v>4</v>
      </c>
      <c r="B21" s="137" t="s">
        <v>125</v>
      </c>
      <c r="C21" s="137" t="s">
        <v>125</v>
      </c>
      <c r="D21" s="137"/>
      <c r="E21" s="137" t="s">
        <v>126</v>
      </c>
      <c r="F21" s="137"/>
      <c r="G21" s="137"/>
      <c r="H21" s="137"/>
      <c r="I21" s="170"/>
      <c r="J21" s="137"/>
      <c r="K21" s="137"/>
      <c r="L21" s="137"/>
      <c r="M21" s="137"/>
      <c r="N21" s="137"/>
    </row>
    <row r="22" s="110" customFormat="1" ht="36.95" customHeight="1" spans="1:14">
      <c r="A22" s="124">
        <v>5</v>
      </c>
      <c r="B22" s="137" t="s">
        <v>129</v>
      </c>
      <c r="C22" s="137" t="s">
        <v>129</v>
      </c>
      <c r="D22" s="137"/>
      <c r="E22" s="137" t="s">
        <v>130</v>
      </c>
      <c r="F22" s="137"/>
      <c r="G22" s="137"/>
      <c r="H22" s="137"/>
      <c r="I22" s="170"/>
      <c r="J22" s="137"/>
      <c r="K22" s="137"/>
      <c r="L22" s="137"/>
      <c r="M22" s="137"/>
      <c r="N22" s="137"/>
    </row>
    <row r="23" s="110" customFormat="1" ht="54" customHeight="1" spans="1:14">
      <c r="A23" s="124">
        <v>6</v>
      </c>
      <c r="B23" s="139" t="s">
        <v>133</v>
      </c>
      <c r="C23" s="140" t="s">
        <v>134</v>
      </c>
      <c r="D23" s="139"/>
      <c r="E23" s="139" t="s">
        <v>135</v>
      </c>
      <c r="F23" s="139"/>
      <c r="G23" s="139"/>
      <c r="H23" s="140"/>
      <c r="I23" s="171"/>
      <c r="J23" s="139"/>
      <c r="K23" s="172"/>
      <c r="L23" s="164"/>
      <c r="M23" s="172"/>
      <c r="N23" s="164"/>
    </row>
    <row r="24" s="110" customFormat="1" ht="51" customHeight="1" spans="1:14">
      <c r="A24" s="124">
        <v>7</v>
      </c>
      <c r="B24" s="139" t="s">
        <v>137</v>
      </c>
      <c r="C24" s="140" t="s">
        <v>134</v>
      </c>
      <c r="D24" s="139"/>
      <c r="E24" s="139" t="s">
        <v>138</v>
      </c>
      <c r="F24" s="139"/>
      <c r="G24" s="139"/>
      <c r="H24" s="140"/>
      <c r="I24" s="171"/>
      <c r="J24" s="139"/>
      <c r="K24" s="139"/>
      <c r="L24" s="164"/>
      <c r="M24" s="139"/>
      <c r="N24" s="164"/>
    </row>
    <row r="25" s="110" customFormat="1" ht="51.95" customHeight="1" spans="1:14">
      <c r="A25" s="124">
        <v>8</v>
      </c>
      <c r="B25" s="139" t="s">
        <v>139</v>
      </c>
      <c r="C25" s="139" t="s">
        <v>139</v>
      </c>
      <c r="D25" s="139"/>
      <c r="E25" s="139" t="s">
        <v>140</v>
      </c>
      <c r="F25" s="139"/>
      <c r="G25" s="139"/>
      <c r="H25" s="141"/>
      <c r="I25" s="171"/>
      <c r="J25" s="139"/>
      <c r="K25" s="139"/>
      <c r="L25" s="164"/>
      <c r="M25" s="139"/>
      <c r="N25" s="164"/>
    </row>
    <row r="26" s="110" customFormat="1" ht="54" customHeight="1" spans="1:14">
      <c r="A26" s="124">
        <v>9</v>
      </c>
      <c r="B26" s="139" t="s">
        <v>141</v>
      </c>
      <c r="C26" s="139" t="s">
        <v>141</v>
      </c>
      <c r="D26" s="139"/>
      <c r="E26" s="139" t="s">
        <v>135</v>
      </c>
      <c r="F26" s="139"/>
      <c r="G26" s="139"/>
      <c r="H26" s="142"/>
      <c r="I26" s="173"/>
      <c r="J26" s="139"/>
      <c r="K26" s="139"/>
      <c r="L26" s="164"/>
      <c r="M26" s="139"/>
      <c r="N26" s="164"/>
    </row>
    <row r="27" s="110" customFormat="1" ht="36" customHeight="1" spans="1:14">
      <c r="A27" s="124">
        <v>10</v>
      </c>
      <c r="B27" s="139" t="s">
        <v>142</v>
      </c>
      <c r="C27" s="139" t="s">
        <v>142</v>
      </c>
      <c r="D27" s="139"/>
      <c r="E27" s="139" t="s">
        <v>143</v>
      </c>
      <c r="F27" s="139"/>
      <c r="G27" s="139"/>
      <c r="H27" s="140"/>
      <c r="I27" s="171"/>
      <c r="J27" s="139"/>
      <c r="K27" s="172"/>
      <c r="L27" s="140"/>
      <c r="M27" s="172"/>
      <c r="N27" s="140"/>
    </row>
    <row r="28" s="110" customFormat="1" ht="32.1" customHeight="1" spans="1:14">
      <c r="A28" s="124">
        <v>11</v>
      </c>
      <c r="B28" s="139" t="s">
        <v>145</v>
      </c>
      <c r="C28" s="139" t="s">
        <v>145</v>
      </c>
      <c r="D28" s="139"/>
      <c r="E28" s="139" t="s">
        <v>146</v>
      </c>
      <c r="F28" s="139"/>
      <c r="G28" s="139"/>
      <c r="H28" s="140"/>
      <c r="I28" s="171"/>
      <c r="J28" s="139"/>
      <c r="K28" s="139"/>
      <c r="L28" s="140"/>
      <c r="M28" s="139"/>
      <c r="N28" s="140"/>
    </row>
    <row r="29" s="110" customFormat="1" ht="28.5" customHeight="1" spans="1:15">
      <c r="A29" s="121" t="s">
        <v>147</v>
      </c>
      <c r="B29" s="143"/>
      <c r="C29" s="143"/>
      <c r="D29" s="122">
        <f>SUM(D30:D45)</f>
        <v>1693</v>
      </c>
      <c r="E29" s="122">
        <f t="shared" ref="E29:M29" si="1">SUM(E30:E45)</f>
        <v>0</v>
      </c>
      <c r="F29" s="122">
        <f t="shared" si="1"/>
        <v>1151</v>
      </c>
      <c r="G29" s="122">
        <f t="shared" si="1"/>
        <v>1693</v>
      </c>
      <c r="H29" s="122">
        <f t="shared" si="1"/>
        <v>0</v>
      </c>
      <c r="I29" s="122">
        <f t="shared" si="1"/>
        <v>0</v>
      </c>
      <c r="J29" s="122">
        <f t="shared" si="1"/>
        <v>0</v>
      </c>
      <c r="K29" s="122">
        <f t="shared" si="1"/>
        <v>1693</v>
      </c>
      <c r="L29" s="122">
        <f t="shared" si="1"/>
        <v>0</v>
      </c>
      <c r="M29" s="122">
        <f t="shared" si="1"/>
        <v>121</v>
      </c>
      <c r="N29" s="123"/>
      <c r="O29" s="174"/>
    </row>
    <row r="30" s="110" customFormat="1" ht="40" customHeight="1" spans="1:15">
      <c r="A30" s="124"/>
      <c r="B30" s="45" t="s">
        <v>87</v>
      </c>
      <c r="C30" s="45" t="s">
        <v>148</v>
      </c>
      <c r="D30" s="128">
        <v>121</v>
      </c>
      <c r="E30" s="128" t="s">
        <v>273</v>
      </c>
      <c r="F30" s="144">
        <v>1151</v>
      </c>
      <c r="G30" s="135">
        <v>121</v>
      </c>
      <c r="H30" s="128"/>
      <c r="I30" s="163" t="s">
        <v>268</v>
      </c>
      <c r="J30" s="128" t="s">
        <v>274</v>
      </c>
      <c r="K30" s="128">
        <v>121</v>
      </c>
      <c r="L30" s="165" t="s">
        <v>275</v>
      </c>
      <c r="M30" s="128">
        <v>121</v>
      </c>
      <c r="N30" s="128"/>
      <c r="O30" s="174"/>
    </row>
    <row r="31" s="110" customFormat="1" ht="48" customHeight="1" spans="1:17">
      <c r="A31" s="124"/>
      <c r="B31" s="45"/>
      <c r="C31" s="45"/>
      <c r="D31" s="128">
        <v>542</v>
      </c>
      <c r="E31" s="128" t="s">
        <v>277</v>
      </c>
      <c r="F31" s="145"/>
      <c r="G31" s="128">
        <v>542</v>
      </c>
      <c r="H31" s="128"/>
      <c r="J31" s="170" t="s">
        <v>167</v>
      </c>
      <c r="K31" s="128">
        <v>542</v>
      </c>
      <c r="L31" s="128" t="s">
        <v>91</v>
      </c>
      <c r="M31" s="128"/>
      <c r="N31" s="128"/>
      <c r="O31" s="175"/>
      <c r="P31" s="176"/>
      <c r="Q31" s="175"/>
    </row>
    <row r="32" s="110" customFormat="1" ht="39" customHeight="1" spans="1:17">
      <c r="A32" s="124"/>
      <c r="B32" s="45"/>
      <c r="C32" s="45"/>
      <c r="D32" s="146">
        <v>30</v>
      </c>
      <c r="E32" s="147" t="s">
        <v>277</v>
      </c>
      <c r="F32" s="145"/>
      <c r="G32" s="148">
        <v>30</v>
      </c>
      <c r="H32" s="149"/>
      <c r="I32" s="177"/>
      <c r="J32" s="128" t="s">
        <v>281</v>
      </c>
      <c r="K32" s="128">
        <v>30</v>
      </c>
      <c r="L32" s="128" t="s">
        <v>91</v>
      </c>
      <c r="M32" s="128"/>
      <c r="N32" s="128"/>
      <c r="O32" s="175"/>
      <c r="P32" s="176"/>
      <c r="Q32" s="175"/>
    </row>
    <row r="33" s="110" customFormat="1" ht="51" customHeight="1" spans="1:17">
      <c r="A33" s="124"/>
      <c r="B33" s="45"/>
      <c r="C33" s="45"/>
      <c r="D33" s="150">
        <v>1000</v>
      </c>
      <c r="E33" s="128" t="s">
        <v>277</v>
      </c>
      <c r="F33" s="145"/>
      <c r="G33" s="150">
        <v>1000</v>
      </c>
      <c r="H33" s="150"/>
      <c r="I33" s="178"/>
      <c r="J33" s="128" t="s">
        <v>282</v>
      </c>
      <c r="K33" s="150">
        <v>1000</v>
      </c>
      <c r="L33" s="128" t="s">
        <v>91</v>
      </c>
      <c r="M33" s="150"/>
      <c r="N33" s="128"/>
      <c r="O33" s="175"/>
      <c r="P33" s="176"/>
      <c r="Q33" s="175"/>
    </row>
    <row r="34" s="110" customFormat="1" ht="26" customHeight="1" spans="1:15">
      <c r="A34" s="124"/>
      <c r="B34" s="45"/>
      <c r="C34" s="45"/>
      <c r="D34" s="150"/>
      <c r="E34" s="128"/>
      <c r="F34" s="145"/>
      <c r="G34" s="150"/>
      <c r="H34" s="150"/>
      <c r="I34" s="178"/>
      <c r="J34" s="128"/>
      <c r="K34" s="150"/>
      <c r="L34" s="128"/>
      <c r="M34" s="150"/>
      <c r="N34" s="128"/>
      <c r="O34" s="179"/>
    </row>
    <row r="35" s="110" customFormat="1" ht="26" customHeight="1" spans="1:15">
      <c r="A35" s="124"/>
      <c r="B35" s="45"/>
      <c r="C35" s="45"/>
      <c r="D35" s="150"/>
      <c r="E35" s="128" t="s">
        <v>156</v>
      </c>
      <c r="F35" s="151"/>
      <c r="G35" s="150"/>
      <c r="H35" s="150"/>
      <c r="I35" s="178"/>
      <c r="J35" s="128"/>
      <c r="K35" s="150"/>
      <c r="L35" s="128"/>
      <c r="M35" s="150"/>
      <c r="N35" s="128"/>
      <c r="O35" s="179"/>
    </row>
    <row r="36" s="110" customFormat="1" ht="39" customHeight="1" spans="1:14">
      <c r="A36" s="124"/>
      <c r="B36" s="128" t="s">
        <v>168</v>
      </c>
      <c r="C36" s="45" t="s">
        <v>169</v>
      </c>
      <c r="D36" s="150"/>
      <c r="E36" s="128" t="s">
        <v>170</v>
      </c>
      <c r="F36" s="150"/>
      <c r="G36" s="150"/>
      <c r="H36" s="150"/>
      <c r="I36" s="178"/>
      <c r="J36" s="128"/>
      <c r="K36" s="150"/>
      <c r="L36" s="128"/>
      <c r="M36" s="150"/>
      <c r="N36" s="128"/>
    </row>
    <row r="37" s="110" customFormat="1" ht="30" customHeight="1" spans="1:14">
      <c r="A37" s="124"/>
      <c r="B37" s="139" t="s">
        <v>174</v>
      </c>
      <c r="C37" s="139" t="s">
        <v>175</v>
      </c>
      <c r="D37" s="139"/>
      <c r="E37" s="139" t="s">
        <v>176</v>
      </c>
      <c r="F37" s="139"/>
      <c r="G37" s="139"/>
      <c r="H37" s="128"/>
      <c r="I37" s="170"/>
      <c r="J37" s="139"/>
      <c r="K37" s="172"/>
      <c r="L37" s="172"/>
      <c r="M37" s="172"/>
      <c r="N37" s="172"/>
    </row>
    <row r="38" s="110" customFormat="1" ht="30" customHeight="1" spans="1:14">
      <c r="A38" s="124"/>
      <c r="B38" s="139" t="s">
        <v>177</v>
      </c>
      <c r="C38" s="139" t="s">
        <v>178</v>
      </c>
      <c r="D38" s="139"/>
      <c r="E38" s="139" t="s">
        <v>179</v>
      </c>
      <c r="F38" s="139"/>
      <c r="G38" s="139"/>
      <c r="H38" s="128"/>
      <c r="I38" s="170"/>
      <c r="J38" s="139"/>
      <c r="K38" s="172"/>
      <c r="L38" s="139"/>
      <c r="M38" s="172"/>
      <c r="N38" s="139"/>
    </row>
    <row r="39" s="110" customFormat="1" ht="51" customHeight="1" spans="1:14">
      <c r="A39" s="124"/>
      <c r="B39" s="139" t="s">
        <v>189</v>
      </c>
      <c r="C39" s="140" t="s">
        <v>190</v>
      </c>
      <c r="D39" s="139"/>
      <c r="E39" s="139" t="s">
        <v>191</v>
      </c>
      <c r="F39" s="139"/>
      <c r="G39" s="139"/>
      <c r="H39" s="140"/>
      <c r="I39" s="171"/>
      <c r="J39" s="139"/>
      <c r="K39" s="141"/>
      <c r="L39" s="164"/>
      <c r="M39" s="141"/>
      <c r="N39" s="164"/>
    </row>
    <row r="40" s="110" customFormat="1" ht="48" spans="1:14">
      <c r="A40" s="124"/>
      <c r="B40" s="139" t="s">
        <v>133</v>
      </c>
      <c r="C40" s="139" t="s">
        <v>134</v>
      </c>
      <c r="D40" s="139"/>
      <c r="E40" s="139" t="s">
        <v>135</v>
      </c>
      <c r="F40" s="139"/>
      <c r="G40" s="139"/>
      <c r="H40" s="128"/>
      <c r="I40" s="170"/>
      <c r="J40" s="139"/>
      <c r="K40" s="172"/>
      <c r="L40" s="146"/>
      <c r="M40" s="172"/>
      <c r="N40" s="139"/>
    </row>
    <row r="41" s="110" customFormat="1" ht="48.95" customHeight="1" spans="1:14">
      <c r="A41" s="124"/>
      <c r="B41" s="139" t="s">
        <v>137</v>
      </c>
      <c r="C41" s="139" t="s">
        <v>134</v>
      </c>
      <c r="D41" s="139"/>
      <c r="E41" s="139" t="s">
        <v>138</v>
      </c>
      <c r="F41" s="139"/>
      <c r="G41" s="139"/>
      <c r="H41" s="128"/>
      <c r="I41" s="170"/>
      <c r="J41" s="139"/>
      <c r="K41" s="172"/>
      <c r="L41" s="180"/>
      <c r="M41" s="172"/>
      <c r="N41" s="139"/>
    </row>
    <row r="42" s="110" customFormat="1" ht="57" customHeight="1" spans="1:14">
      <c r="A42" s="124"/>
      <c r="B42" s="139" t="s">
        <v>193</v>
      </c>
      <c r="C42" s="139" t="s">
        <v>194</v>
      </c>
      <c r="D42" s="140"/>
      <c r="E42" s="139" t="s">
        <v>138</v>
      </c>
      <c r="F42" s="140"/>
      <c r="G42" s="140"/>
      <c r="H42" s="128"/>
      <c r="I42" s="170"/>
      <c r="J42" s="139"/>
      <c r="K42" s="172"/>
      <c r="L42" s="139"/>
      <c r="M42" s="172"/>
      <c r="N42" s="139"/>
    </row>
    <row r="43" s="110" customFormat="1" ht="54" customHeight="1" spans="1:14">
      <c r="A43" s="124"/>
      <c r="B43" s="139" t="s">
        <v>141</v>
      </c>
      <c r="C43" s="139" t="s">
        <v>194</v>
      </c>
      <c r="D43" s="139"/>
      <c r="E43" s="139" t="s">
        <v>135</v>
      </c>
      <c r="F43" s="139"/>
      <c r="G43" s="139"/>
      <c r="H43" s="128"/>
      <c r="I43" s="170"/>
      <c r="J43" s="139"/>
      <c r="K43" s="172"/>
      <c r="L43" s="139"/>
      <c r="M43" s="172"/>
      <c r="N43" s="139"/>
    </row>
    <row r="44" s="110" customFormat="1" ht="54" customHeight="1" spans="1:14">
      <c r="A44" s="124"/>
      <c r="B44" s="139" t="s">
        <v>145</v>
      </c>
      <c r="C44" s="152" t="s">
        <v>196</v>
      </c>
      <c r="D44" s="150"/>
      <c r="E44" s="139" t="s">
        <v>146</v>
      </c>
      <c r="F44" s="150"/>
      <c r="G44" s="150"/>
      <c r="H44" s="128"/>
      <c r="I44" s="170"/>
      <c r="J44" s="139"/>
      <c r="K44" s="172"/>
      <c r="L44" s="139"/>
      <c r="M44" s="172"/>
      <c r="N44" s="139"/>
    </row>
    <row r="45" s="110" customFormat="1" ht="42" customHeight="1" spans="1:14">
      <c r="A45" s="124"/>
      <c r="B45" s="139" t="s">
        <v>142</v>
      </c>
      <c r="C45" s="139" t="s">
        <v>142</v>
      </c>
      <c r="D45" s="139"/>
      <c r="E45" s="139" t="s">
        <v>143</v>
      </c>
      <c r="F45" s="139"/>
      <c r="G45" s="139"/>
      <c r="H45" s="140"/>
      <c r="I45" s="171"/>
      <c r="J45" s="139"/>
      <c r="K45" s="172"/>
      <c r="L45" s="140"/>
      <c r="M45" s="172"/>
      <c r="N45" s="181"/>
    </row>
    <row r="46" s="110" customFormat="1" ht="21" customHeight="1" spans="1:14">
      <c r="A46" s="121" t="s">
        <v>211</v>
      </c>
      <c r="B46" s="143"/>
      <c r="C46" s="143"/>
      <c r="D46" s="153">
        <f>D47+D51</f>
        <v>1304</v>
      </c>
      <c r="E46" s="153"/>
      <c r="F46" s="153">
        <f>F47+F51</f>
        <v>1404</v>
      </c>
      <c r="G46" s="153">
        <f>G47+G51</f>
        <v>1304</v>
      </c>
      <c r="H46" s="153">
        <f>H47+H51</f>
        <v>0</v>
      </c>
      <c r="I46" s="153"/>
      <c r="J46" s="153">
        <f>SUM(J47:J50)</f>
        <v>0</v>
      </c>
      <c r="K46" s="153">
        <f>SUM(K47:K50)</f>
        <v>1304</v>
      </c>
      <c r="L46" s="153"/>
      <c r="M46" s="153">
        <f>SUM(M47:M50)</f>
        <v>1304</v>
      </c>
      <c r="N46" s="182"/>
    </row>
    <row r="47" s="110" customFormat="1" ht="42" customHeight="1" spans="1:14">
      <c r="A47" s="124"/>
      <c r="B47" s="45" t="s">
        <v>283</v>
      </c>
      <c r="C47" s="45" t="s">
        <v>284</v>
      </c>
      <c r="D47" s="128">
        <v>1304</v>
      </c>
      <c r="E47" s="12" t="s">
        <v>285</v>
      </c>
      <c r="F47" s="128">
        <v>1404</v>
      </c>
      <c r="G47" s="128">
        <v>1304</v>
      </c>
      <c r="H47" s="128"/>
      <c r="I47" s="170" t="s">
        <v>286</v>
      </c>
      <c r="J47" s="12" t="s">
        <v>287</v>
      </c>
      <c r="K47" s="13">
        <v>440</v>
      </c>
      <c r="L47" s="128" t="s">
        <v>91</v>
      </c>
      <c r="M47" s="13">
        <v>440</v>
      </c>
      <c r="N47" s="128"/>
    </row>
    <row r="48" s="110" customFormat="1" ht="42" customHeight="1" spans="1:16">
      <c r="A48" s="124"/>
      <c r="B48" s="45"/>
      <c r="C48" s="45"/>
      <c r="D48" s="128"/>
      <c r="E48" s="12"/>
      <c r="F48" s="128"/>
      <c r="G48" s="128"/>
      <c r="H48" s="128"/>
      <c r="I48" s="170" t="s">
        <v>286</v>
      </c>
      <c r="J48" s="12" t="s">
        <v>288</v>
      </c>
      <c r="K48" s="13">
        <v>160</v>
      </c>
      <c r="L48" s="128" t="s">
        <v>91</v>
      </c>
      <c r="M48" s="13">
        <v>160</v>
      </c>
      <c r="N48" s="128"/>
      <c r="P48" s="183"/>
    </row>
    <row r="49" s="110" customFormat="1" ht="42" customHeight="1" spans="1:16">
      <c r="A49" s="124"/>
      <c r="B49" s="45"/>
      <c r="C49" s="45"/>
      <c r="D49" s="128"/>
      <c r="E49" s="12"/>
      <c r="F49" s="128"/>
      <c r="G49" s="128"/>
      <c r="H49" s="128"/>
      <c r="I49" s="170" t="s">
        <v>286</v>
      </c>
      <c r="J49" s="12" t="s">
        <v>289</v>
      </c>
      <c r="K49" s="13">
        <v>370</v>
      </c>
      <c r="L49" s="128" t="s">
        <v>91</v>
      </c>
      <c r="M49" s="13">
        <v>370</v>
      </c>
      <c r="N49" s="128"/>
      <c r="P49" s="183"/>
    </row>
    <row r="50" s="110" customFormat="1" ht="42" customHeight="1" spans="1:14">
      <c r="A50" s="124"/>
      <c r="B50" s="45"/>
      <c r="C50" s="45"/>
      <c r="D50" s="128"/>
      <c r="E50" s="12"/>
      <c r="F50" s="128"/>
      <c r="G50" s="128"/>
      <c r="H50" s="128"/>
      <c r="I50" s="170" t="s">
        <v>286</v>
      </c>
      <c r="J50" s="12" t="s">
        <v>290</v>
      </c>
      <c r="K50" s="13">
        <v>334</v>
      </c>
      <c r="L50" s="128" t="s">
        <v>91</v>
      </c>
      <c r="M50" s="13">
        <v>334</v>
      </c>
      <c r="N50" s="128"/>
    </row>
    <row r="51" s="110" customFormat="1" ht="49" customHeight="1" spans="1:15">
      <c r="A51" s="124"/>
      <c r="B51" s="45"/>
      <c r="C51" s="45"/>
      <c r="D51" s="128"/>
      <c r="E51" s="128"/>
      <c r="F51" s="128"/>
      <c r="G51" s="128"/>
      <c r="H51" s="128"/>
      <c r="I51" s="170"/>
      <c r="J51" s="184"/>
      <c r="K51" s="150"/>
      <c r="L51" s="128"/>
      <c r="M51" s="185"/>
      <c r="N51" s="128"/>
      <c r="O51" s="186"/>
    </row>
    <row r="52" s="110" customFormat="1" ht="30" customHeight="1" spans="1:15">
      <c r="A52" s="121" t="s">
        <v>224</v>
      </c>
      <c r="B52" s="143"/>
      <c r="C52" s="143"/>
      <c r="D52" s="154">
        <f>D53+D56</f>
        <v>5400</v>
      </c>
      <c r="E52" s="154"/>
      <c r="F52" s="154">
        <f>F53+F56</f>
        <v>5400</v>
      </c>
      <c r="G52" s="154">
        <f>G53+G56</f>
        <v>5400</v>
      </c>
      <c r="H52" s="154"/>
      <c r="I52" s="187"/>
      <c r="J52" s="188"/>
      <c r="K52" s="189">
        <f>SUM(K53:K58)</f>
        <v>0</v>
      </c>
      <c r="L52" s="189"/>
      <c r="M52" s="189">
        <f>SUM(M53:M58)</f>
        <v>0</v>
      </c>
      <c r="N52" s="190"/>
      <c r="O52" s="191"/>
    </row>
    <row r="53" s="110" customFormat="1" ht="39.95" customHeight="1" spans="1:14">
      <c r="A53" s="144"/>
      <c r="B53" s="14" t="s">
        <v>225</v>
      </c>
      <c r="C53" s="155" t="s">
        <v>226</v>
      </c>
      <c r="D53" s="140">
        <v>4600</v>
      </c>
      <c r="E53" s="156"/>
      <c r="F53" s="140">
        <v>4600</v>
      </c>
      <c r="G53" s="156">
        <v>4600</v>
      </c>
      <c r="H53" s="14">
        <v>4600</v>
      </c>
      <c r="I53" s="170"/>
      <c r="J53" s="184"/>
      <c r="K53" s="185"/>
      <c r="L53" s="128"/>
      <c r="M53" s="185"/>
      <c r="N53" s="128"/>
    </row>
    <row r="54" s="110" customFormat="1" ht="36.95" customHeight="1" spans="1:14">
      <c r="A54" s="145"/>
      <c r="B54" s="14"/>
      <c r="C54" s="155"/>
      <c r="D54" s="140"/>
      <c r="E54" s="156"/>
      <c r="F54" s="140"/>
      <c r="G54" s="156"/>
      <c r="H54" s="14"/>
      <c r="I54" s="170"/>
      <c r="J54" s="184"/>
      <c r="K54" s="185"/>
      <c r="L54" s="128"/>
      <c r="M54" s="185"/>
      <c r="N54" s="128"/>
    </row>
    <row r="55" s="110" customFormat="1" ht="30" customHeight="1" spans="1:14">
      <c r="A55" s="145"/>
      <c r="B55" s="14"/>
      <c r="C55" s="155"/>
      <c r="D55" s="140"/>
      <c r="E55" s="156"/>
      <c r="F55" s="140"/>
      <c r="G55" s="156"/>
      <c r="H55" s="14"/>
      <c r="I55" s="170"/>
      <c r="J55" s="184"/>
      <c r="K55" s="185"/>
      <c r="L55" s="128"/>
      <c r="M55" s="185"/>
      <c r="N55" s="128"/>
    </row>
    <row r="56" s="110" customFormat="1" ht="27" customHeight="1" spans="1:14">
      <c r="A56" s="145"/>
      <c r="B56" s="55" t="s">
        <v>225</v>
      </c>
      <c r="C56" s="157" t="s">
        <v>243</v>
      </c>
      <c r="D56" s="128">
        <v>800</v>
      </c>
      <c r="E56" s="124"/>
      <c r="F56" s="135">
        <v>800</v>
      </c>
      <c r="G56" s="135">
        <v>800</v>
      </c>
      <c r="H56" s="14">
        <v>800</v>
      </c>
      <c r="I56" s="170"/>
      <c r="J56" s="184"/>
      <c r="K56" s="185"/>
      <c r="L56" s="128"/>
      <c r="M56" s="185"/>
      <c r="N56" s="128"/>
    </row>
    <row r="57" s="110" customFormat="1" ht="27" customHeight="1" spans="1:14">
      <c r="A57" s="145"/>
      <c r="B57" s="55"/>
      <c r="C57" s="157"/>
      <c r="D57" s="135"/>
      <c r="E57" s="124"/>
      <c r="F57" s="135"/>
      <c r="G57" s="135"/>
      <c r="H57" s="14"/>
      <c r="I57" s="170"/>
      <c r="J57" s="184"/>
      <c r="K57" s="185"/>
      <c r="L57" s="128"/>
      <c r="M57" s="185"/>
      <c r="N57" s="128"/>
    </row>
    <row r="58" s="110" customFormat="1" ht="41" customHeight="1" spans="1:14">
      <c r="A58" s="145"/>
      <c r="B58" s="55"/>
      <c r="C58" s="157"/>
      <c r="D58" s="135"/>
      <c r="E58" s="124"/>
      <c r="F58" s="135"/>
      <c r="G58" s="135"/>
      <c r="H58" s="14"/>
      <c r="I58" s="170"/>
      <c r="J58" s="192"/>
      <c r="K58" s="150"/>
      <c r="L58" s="128"/>
      <c r="M58" s="150"/>
      <c r="N58" s="128"/>
    </row>
  </sheetData>
  <mergeCells count="70">
    <mergeCell ref="A1:N1"/>
    <mergeCell ref="A2:C2"/>
    <mergeCell ref="D2:J2"/>
    <mergeCell ref="K2:N2"/>
    <mergeCell ref="B3:C3"/>
    <mergeCell ref="J3:L3"/>
    <mergeCell ref="A5:C5"/>
    <mergeCell ref="A6:C6"/>
    <mergeCell ref="A29:C29"/>
    <mergeCell ref="A46:C46"/>
    <mergeCell ref="A52:C52"/>
    <mergeCell ref="A3:A4"/>
    <mergeCell ref="A7:A16"/>
    <mergeCell ref="A17:A18"/>
    <mergeCell ref="A30:A35"/>
    <mergeCell ref="A47:A50"/>
    <mergeCell ref="A53:A58"/>
    <mergeCell ref="B7:B16"/>
    <mergeCell ref="B17:B18"/>
    <mergeCell ref="B30:B35"/>
    <mergeCell ref="B47:B50"/>
    <mergeCell ref="B53:B55"/>
    <mergeCell ref="B56:B58"/>
    <mergeCell ref="C7:C13"/>
    <mergeCell ref="C17:C18"/>
    <mergeCell ref="C30:C35"/>
    <mergeCell ref="C47:C50"/>
    <mergeCell ref="C53:C55"/>
    <mergeCell ref="C56:C58"/>
    <mergeCell ref="D3:D4"/>
    <mergeCell ref="D7:D13"/>
    <mergeCell ref="D17:D18"/>
    <mergeCell ref="D47:D50"/>
    <mergeCell ref="D53:D55"/>
    <mergeCell ref="D56:D58"/>
    <mergeCell ref="E3:E4"/>
    <mergeCell ref="E7:E13"/>
    <mergeCell ref="E17:E18"/>
    <mergeCell ref="E47:E50"/>
    <mergeCell ref="E53:E55"/>
    <mergeCell ref="E56:E58"/>
    <mergeCell ref="F3:F4"/>
    <mergeCell ref="F7:F16"/>
    <mergeCell ref="F17:F18"/>
    <mergeCell ref="F30:F35"/>
    <mergeCell ref="F47:F50"/>
    <mergeCell ref="F53:F55"/>
    <mergeCell ref="F56:F58"/>
    <mergeCell ref="G3:G4"/>
    <mergeCell ref="G7:G13"/>
    <mergeCell ref="G17:G18"/>
    <mergeCell ref="G47:G50"/>
    <mergeCell ref="G53:G55"/>
    <mergeCell ref="G56:G58"/>
    <mergeCell ref="H3:H4"/>
    <mergeCell ref="H7:H13"/>
    <mergeCell ref="H17:H18"/>
    <mergeCell ref="H47:H50"/>
    <mergeCell ref="H53:H55"/>
    <mergeCell ref="H56:H58"/>
    <mergeCell ref="I3:I4"/>
    <mergeCell ref="I17:I18"/>
    <mergeCell ref="J17:J18"/>
    <mergeCell ref="L40:L41"/>
    <mergeCell ref="M3:M4"/>
    <mergeCell ref="N3:N4"/>
    <mergeCell ref="O12:O13"/>
    <mergeCell ref="O14:O15"/>
    <mergeCell ref="P12:P13"/>
    <mergeCell ref="P14:P15"/>
  </mergeCells>
  <pageMargins left="0.511805555555556" right="0.354166666666667" top="0.432638888888889" bottom="0.708333333333333" header="0.236111111111111" footer="0.156944444444444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workbookViewId="0">
      <selection activeCell="L82" sqref="L82"/>
    </sheetView>
  </sheetViews>
  <sheetFormatPr defaultColWidth="9" defaultRowHeight="14.25"/>
  <cols>
    <col min="1" max="1" width="15.25" style="1" customWidth="1"/>
    <col min="2" max="3" width="12.6333333333333" style="1" customWidth="1"/>
    <col min="4" max="4" width="12.6333333333333" style="3" customWidth="1"/>
    <col min="5" max="5" width="16.3833333333333" style="1" customWidth="1"/>
    <col min="6" max="7" width="12.6333333333333" style="1" customWidth="1"/>
    <col min="8" max="8" width="14" style="1" customWidth="1"/>
    <col min="9" max="9" width="15.1333333333333" style="1" customWidth="1"/>
    <col min="10" max="10" width="15.6333333333333" style="1" customWidth="1"/>
    <col min="11" max="11" width="14.5" style="1" customWidth="1"/>
    <col min="12" max="12" width="13" style="1" customWidth="1"/>
    <col min="13" max="13" width="11.25" style="1" customWidth="1"/>
    <col min="14" max="16384" width="9" style="1"/>
  </cols>
  <sheetData>
    <row r="1" ht="13.5" spans="1:10">
      <c r="A1" s="63"/>
      <c r="B1" s="63"/>
      <c r="C1" s="63"/>
      <c r="D1" s="61"/>
      <c r="E1" s="63"/>
      <c r="F1" s="64"/>
      <c r="G1" s="64"/>
      <c r="H1" s="64"/>
      <c r="I1" s="64"/>
      <c r="J1" s="64"/>
    </row>
    <row r="2" ht="32.45" customHeight="1" spans="1:10">
      <c r="A2" s="4" t="s">
        <v>291</v>
      </c>
      <c r="B2" s="4"/>
      <c r="C2" s="4"/>
      <c r="D2" s="4"/>
      <c r="E2" s="4"/>
      <c r="F2" s="4"/>
      <c r="G2" s="4"/>
      <c r="H2" s="4"/>
      <c r="I2" s="4"/>
      <c r="J2" s="4"/>
    </row>
    <row r="3" ht="22.9" customHeight="1" spans="1:10">
      <c r="A3" s="5"/>
      <c r="B3" s="5"/>
      <c r="C3" s="5"/>
      <c r="D3" s="6">
        <v>43800</v>
      </c>
      <c r="E3" s="6"/>
      <c r="F3" s="6"/>
      <c r="G3" s="6"/>
      <c r="H3" s="7"/>
      <c r="I3" s="31" t="s">
        <v>292</v>
      </c>
      <c r="J3" s="32"/>
    </row>
    <row r="4" ht="19.5" customHeight="1" spans="1:10">
      <c r="A4" s="8" t="s">
        <v>1</v>
      </c>
      <c r="B4" s="47" t="s">
        <v>293</v>
      </c>
      <c r="C4" s="65"/>
      <c r="D4" s="66"/>
      <c r="E4" s="67"/>
      <c r="F4" s="68" t="s">
        <v>294</v>
      </c>
      <c r="G4" s="68" t="s">
        <v>295</v>
      </c>
      <c r="H4" s="68" t="s">
        <v>296</v>
      </c>
      <c r="I4" s="8" t="s">
        <v>297</v>
      </c>
      <c r="J4" s="97" t="s">
        <v>298</v>
      </c>
    </row>
    <row r="5" customHeight="1" spans="1:10">
      <c r="A5" s="8"/>
      <c r="B5" s="68" t="s">
        <v>2</v>
      </c>
      <c r="C5" s="68" t="s">
        <v>299</v>
      </c>
      <c r="D5" s="68" t="s">
        <v>300</v>
      </c>
      <c r="E5" s="68" t="s">
        <v>301</v>
      </c>
      <c r="F5" s="69"/>
      <c r="G5" s="69"/>
      <c r="H5" s="70"/>
      <c r="I5" s="8"/>
      <c r="J5" s="98"/>
    </row>
    <row r="6" ht="16.15" customHeight="1" spans="1:10">
      <c r="A6" s="8"/>
      <c r="B6" s="71"/>
      <c r="C6" s="71"/>
      <c r="D6" s="71"/>
      <c r="E6" s="71"/>
      <c r="F6" s="72"/>
      <c r="G6" s="72"/>
      <c r="H6" s="71"/>
      <c r="I6" s="8"/>
      <c r="J6" s="99"/>
    </row>
    <row r="7" ht="20.25" customHeight="1" spans="1:11">
      <c r="A7" s="73"/>
      <c r="B7" s="36" t="s">
        <v>302</v>
      </c>
      <c r="C7" s="36"/>
      <c r="D7" s="36">
        <f t="shared" ref="D7:H7" si="0">D8+D26+D36+D42</f>
        <v>17239.1</v>
      </c>
      <c r="E7" s="36"/>
      <c r="F7" s="36">
        <f t="shared" si="0"/>
        <v>17239.1</v>
      </c>
      <c r="G7" s="36">
        <f t="shared" si="0"/>
        <v>17267</v>
      </c>
      <c r="H7" s="36">
        <f t="shared" si="0"/>
        <v>132.61</v>
      </c>
      <c r="I7" s="11"/>
      <c r="J7" s="11"/>
      <c r="K7" s="100" t="s">
        <v>303</v>
      </c>
    </row>
    <row r="8" ht="30" customHeight="1" spans="1:10">
      <c r="A8" s="73" t="s">
        <v>304</v>
      </c>
      <c r="B8" s="8" t="s">
        <v>305</v>
      </c>
      <c r="C8" s="8"/>
      <c r="D8" s="8">
        <f t="shared" ref="D8:F8" si="1">SUM(D9:D17)</f>
        <v>4918</v>
      </c>
      <c r="E8" s="8">
        <f t="shared" si="1"/>
        <v>0</v>
      </c>
      <c r="F8" s="8">
        <f t="shared" si="1"/>
        <v>4918</v>
      </c>
      <c r="G8" s="8">
        <f>SUM(G9:G25)</f>
        <v>4918</v>
      </c>
      <c r="H8" s="8">
        <v>0</v>
      </c>
      <c r="I8" s="11"/>
      <c r="J8" s="11"/>
    </row>
    <row r="9" ht="39.95" customHeight="1" spans="1:10">
      <c r="A9" s="74">
        <v>1</v>
      </c>
      <c r="B9" s="56" t="s">
        <v>306</v>
      </c>
      <c r="C9" s="56" t="s">
        <v>307</v>
      </c>
      <c r="D9" s="56">
        <v>3026</v>
      </c>
      <c r="E9" s="56" t="s">
        <v>308</v>
      </c>
      <c r="F9" s="28">
        <v>3026</v>
      </c>
      <c r="G9" s="13">
        <v>1281.9</v>
      </c>
      <c r="H9" s="28">
        <v>0</v>
      </c>
      <c r="I9" s="12" t="s">
        <v>309</v>
      </c>
      <c r="J9" s="12" t="s">
        <v>310</v>
      </c>
    </row>
    <row r="10" ht="39.95" customHeight="1" spans="1:10">
      <c r="A10" s="74"/>
      <c r="B10" s="57"/>
      <c r="C10" s="57"/>
      <c r="D10" s="57"/>
      <c r="E10" s="57"/>
      <c r="F10" s="29"/>
      <c r="G10" s="13">
        <v>680</v>
      </c>
      <c r="H10" s="29"/>
      <c r="I10" s="12" t="s">
        <v>311</v>
      </c>
      <c r="J10" s="12"/>
    </row>
    <row r="11" ht="39.95" customHeight="1" spans="1:10">
      <c r="A11" s="74"/>
      <c r="B11" s="57"/>
      <c r="C11" s="57"/>
      <c r="D11" s="57"/>
      <c r="E11" s="57"/>
      <c r="F11" s="29"/>
      <c r="G11" s="13">
        <v>743</v>
      </c>
      <c r="H11" s="29"/>
      <c r="I11" s="56" t="s">
        <v>312</v>
      </c>
      <c r="J11" s="12"/>
    </row>
    <row r="12" ht="39.95" customHeight="1" spans="1:10">
      <c r="A12" s="74"/>
      <c r="B12" s="57"/>
      <c r="C12" s="57"/>
      <c r="D12" s="57"/>
      <c r="E12" s="57"/>
      <c r="F12" s="29"/>
      <c r="G12" s="14">
        <v>40</v>
      </c>
      <c r="H12" s="29"/>
      <c r="I12" s="12" t="s">
        <v>313</v>
      </c>
      <c r="J12" s="12"/>
    </row>
    <row r="13" ht="39.95" customHeight="1" spans="1:10">
      <c r="A13" s="74"/>
      <c r="B13" s="57"/>
      <c r="C13" s="57"/>
      <c r="D13" s="57"/>
      <c r="E13" s="57"/>
      <c r="F13" s="29"/>
      <c r="G13" s="14">
        <v>105.73</v>
      </c>
      <c r="H13" s="29"/>
      <c r="I13" s="12" t="s">
        <v>99</v>
      </c>
      <c r="J13" s="12" t="s">
        <v>314</v>
      </c>
    </row>
    <row r="14" ht="39.95" customHeight="1" spans="1:10">
      <c r="A14" s="74"/>
      <c r="B14" s="57"/>
      <c r="C14" s="57"/>
      <c r="D14" s="57"/>
      <c r="E14" s="57"/>
      <c r="F14" s="29"/>
      <c r="G14" s="14">
        <v>175.327107</v>
      </c>
      <c r="H14" s="29"/>
      <c r="I14" s="45" t="s">
        <v>315</v>
      </c>
      <c r="J14" s="12">
        <v>7.25</v>
      </c>
    </row>
    <row r="15" s="2" customFormat="1" ht="39.95" customHeight="1" spans="1:10">
      <c r="A15" s="75"/>
      <c r="B15" s="23"/>
      <c r="C15" s="23"/>
      <c r="D15" s="23"/>
      <c r="E15" s="23"/>
      <c r="F15" s="30"/>
      <c r="G15" s="14">
        <v>0.042893</v>
      </c>
      <c r="H15" s="30"/>
      <c r="I15" s="45" t="s">
        <v>316</v>
      </c>
      <c r="J15" s="14">
        <v>8.19</v>
      </c>
    </row>
    <row r="16" s="2" customFormat="1" ht="59.1" customHeight="1" spans="1:10">
      <c r="A16" s="12">
        <v>2</v>
      </c>
      <c r="B16" s="12" t="s">
        <v>317</v>
      </c>
      <c r="C16" s="12" t="s">
        <v>318</v>
      </c>
      <c r="D16" s="12">
        <v>20</v>
      </c>
      <c r="E16" s="12" t="s">
        <v>319</v>
      </c>
      <c r="F16" s="13">
        <v>20</v>
      </c>
      <c r="G16" s="12">
        <v>20</v>
      </c>
      <c r="H16" s="13">
        <f>F16-G16</f>
        <v>0</v>
      </c>
      <c r="I16" s="42"/>
      <c r="J16" s="46">
        <v>11.15</v>
      </c>
    </row>
    <row r="17" s="2" customFormat="1" ht="53.1" customHeight="1" spans="1:10">
      <c r="A17" s="76">
        <v>3</v>
      </c>
      <c r="B17" s="56" t="s">
        <v>320</v>
      </c>
      <c r="C17" s="77" t="s">
        <v>321</v>
      </c>
      <c r="D17" s="56">
        <v>1872</v>
      </c>
      <c r="E17" s="56" t="s">
        <v>322</v>
      </c>
      <c r="F17" s="28">
        <v>1872</v>
      </c>
      <c r="G17" s="12">
        <v>109.2</v>
      </c>
      <c r="H17" s="28">
        <v>0</v>
      </c>
      <c r="I17" s="12" t="s">
        <v>323</v>
      </c>
      <c r="J17" s="20"/>
    </row>
    <row r="18" s="2" customFormat="1" ht="39.95" customHeight="1" spans="1:10">
      <c r="A18" s="76"/>
      <c r="B18" s="57"/>
      <c r="C18" s="78"/>
      <c r="D18" s="57"/>
      <c r="E18" s="57"/>
      <c r="F18" s="29"/>
      <c r="G18" s="13">
        <v>346</v>
      </c>
      <c r="H18" s="29"/>
      <c r="I18" s="12" t="s">
        <v>312</v>
      </c>
      <c r="J18" s="20"/>
    </row>
    <row r="19" s="2" customFormat="1" ht="39.95" customHeight="1" spans="1:10">
      <c r="A19" s="76"/>
      <c r="B19" s="57"/>
      <c r="C19" s="78"/>
      <c r="D19" s="57"/>
      <c r="E19" s="57"/>
      <c r="F19" s="29"/>
      <c r="G19" s="12">
        <v>119.750335</v>
      </c>
      <c r="H19" s="29"/>
      <c r="I19" s="45" t="s">
        <v>316</v>
      </c>
      <c r="J19" s="12">
        <v>8.19</v>
      </c>
    </row>
    <row r="20" s="2" customFormat="1" ht="39.95" customHeight="1" spans="1:11">
      <c r="A20" s="76"/>
      <c r="B20" s="57"/>
      <c r="C20" s="78"/>
      <c r="D20" s="57"/>
      <c r="E20" s="57"/>
      <c r="F20" s="29"/>
      <c r="G20" s="15">
        <v>325</v>
      </c>
      <c r="H20" s="29"/>
      <c r="I20" s="45" t="s">
        <v>324</v>
      </c>
      <c r="J20" s="12" t="s">
        <v>325</v>
      </c>
      <c r="K20" s="2">
        <v>162.5</v>
      </c>
    </row>
    <row r="21" s="2" customFormat="1" ht="39.95" customHeight="1" spans="1:10">
      <c r="A21" s="76"/>
      <c r="B21" s="57"/>
      <c r="C21" s="78"/>
      <c r="D21" s="57"/>
      <c r="E21" s="57"/>
      <c r="F21" s="29"/>
      <c r="G21" s="12">
        <v>70</v>
      </c>
      <c r="H21" s="29"/>
      <c r="I21" s="45" t="s">
        <v>50</v>
      </c>
      <c r="J21" s="12">
        <v>9.27</v>
      </c>
    </row>
    <row r="22" s="2" customFormat="1" ht="39.95" customHeight="1" spans="1:10">
      <c r="A22" s="76"/>
      <c r="B22" s="57"/>
      <c r="C22" s="78"/>
      <c r="D22" s="57"/>
      <c r="E22" s="57"/>
      <c r="F22" s="29"/>
      <c r="G22" s="13">
        <v>600</v>
      </c>
      <c r="H22" s="29"/>
      <c r="I22" s="45" t="s">
        <v>326</v>
      </c>
      <c r="J22" s="101">
        <v>11.08</v>
      </c>
    </row>
    <row r="23" s="2" customFormat="1" ht="39.95" customHeight="1" spans="1:10">
      <c r="A23" s="76"/>
      <c r="B23" s="57"/>
      <c r="C23" s="78"/>
      <c r="D23" s="57"/>
      <c r="E23" s="57"/>
      <c r="F23" s="29"/>
      <c r="G23" s="13">
        <v>132.049665</v>
      </c>
      <c r="H23" s="29"/>
      <c r="I23" s="45" t="s">
        <v>103</v>
      </c>
      <c r="J23" s="101">
        <v>11.08</v>
      </c>
    </row>
    <row r="24" s="2" customFormat="1" ht="39.95" customHeight="1" spans="1:10">
      <c r="A24" s="76"/>
      <c r="B24" s="57"/>
      <c r="C24" s="78"/>
      <c r="D24" s="57"/>
      <c r="E24" s="57"/>
      <c r="F24" s="29"/>
      <c r="G24" s="13">
        <v>20</v>
      </c>
      <c r="H24" s="29"/>
      <c r="I24" s="45" t="s">
        <v>327</v>
      </c>
      <c r="J24" s="101">
        <v>11.08</v>
      </c>
    </row>
    <row r="25" s="2" customFormat="1" ht="39.95" customHeight="1" spans="1:11">
      <c r="A25" s="75"/>
      <c r="B25" s="23"/>
      <c r="C25" s="79"/>
      <c r="D25" s="23"/>
      <c r="E25" s="23"/>
      <c r="F25" s="30"/>
      <c r="G25" s="80">
        <v>150</v>
      </c>
      <c r="H25" s="30"/>
      <c r="I25" s="13" t="s">
        <v>328</v>
      </c>
      <c r="J25" s="20"/>
      <c r="K25" s="2">
        <v>150</v>
      </c>
    </row>
    <row r="26" s="2" customFormat="1" ht="39.95" customHeight="1" spans="1:13">
      <c r="A26" s="44" t="s">
        <v>329</v>
      </c>
      <c r="B26" s="8" t="s">
        <v>330</v>
      </c>
      <c r="C26" s="18"/>
      <c r="D26" s="8">
        <f>SUM(D27:D34)</f>
        <v>5432</v>
      </c>
      <c r="E26" s="8"/>
      <c r="F26" s="8">
        <f>SUM(F27:F35)</f>
        <v>5432</v>
      </c>
      <c r="G26" s="8">
        <f>SUM(G27:G35)</f>
        <v>5432</v>
      </c>
      <c r="H26" s="8">
        <v>0</v>
      </c>
      <c r="I26" s="12"/>
      <c r="J26" s="12"/>
      <c r="M26" s="102"/>
    </row>
    <row r="27" s="2" customFormat="1" ht="66" customHeight="1" spans="1:10">
      <c r="A27" s="81">
        <v>1</v>
      </c>
      <c r="B27" s="56" t="s">
        <v>331</v>
      </c>
      <c r="C27" s="56" t="s">
        <v>307</v>
      </c>
      <c r="D27" s="56">
        <v>148</v>
      </c>
      <c r="E27" s="56" t="s">
        <v>332</v>
      </c>
      <c r="F27" s="56">
        <v>148</v>
      </c>
      <c r="G27" s="12">
        <v>115.5</v>
      </c>
      <c r="H27" s="56">
        <v>0</v>
      </c>
      <c r="I27" s="12" t="s">
        <v>333</v>
      </c>
      <c r="J27" s="12" t="s">
        <v>334</v>
      </c>
    </row>
    <row r="28" s="2" customFormat="1" ht="39.95" customHeight="1" spans="1:10">
      <c r="A28" s="75"/>
      <c r="B28" s="23"/>
      <c r="C28" s="23"/>
      <c r="D28" s="23"/>
      <c r="E28" s="23"/>
      <c r="F28" s="23"/>
      <c r="G28" s="12">
        <v>32.5</v>
      </c>
      <c r="H28" s="23"/>
      <c r="I28" s="12" t="s">
        <v>316</v>
      </c>
      <c r="J28" s="12">
        <v>8.19</v>
      </c>
    </row>
    <row r="29" s="2" customFormat="1" ht="54" customHeight="1" spans="1:10">
      <c r="A29" s="81">
        <v>2</v>
      </c>
      <c r="B29" s="56" t="s">
        <v>335</v>
      </c>
      <c r="C29" s="77" t="s">
        <v>321</v>
      </c>
      <c r="D29" s="82">
        <v>121</v>
      </c>
      <c r="E29" s="12" t="s">
        <v>336</v>
      </c>
      <c r="F29" s="12">
        <v>121</v>
      </c>
      <c r="G29" s="13">
        <v>121</v>
      </c>
      <c r="H29" s="12">
        <f>F29-SUM(G29)</f>
        <v>0</v>
      </c>
      <c r="I29" s="12" t="s">
        <v>312</v>
      </c>
      <c r="J29" s="45">
        <v>7.17</v>
      </c>
    </row>
    <row r="30" s="2" customFormat="1" ht="72" customHeight="1" spans="1:10">
      <c r="A30" s="81">
        <v>3</v>
      </c>
      <c r="B30" s="56" t="s">
        <v>337</v>
      </c>
      <c r="C30" s="77" t="s">
        <v>338</v>
      </c>
      <c r="D30" s="82">
        <v>30</v>
      </c>
      <c r="E30" s="12" t="s">
        <v>155</v>
      </c>
      <c r="F30" s="12">
        <v>30</v>
      </c>
      <c r="G30" s="13">
        <v>30</v>
      </c>
      <c r="H30" s="12">
        <v>0</v>
      </c>
      <c r="I30" s="12" t="s">
        <v>339</v>
      </c>
      <c r="J30" s="45">
        <v>9.27</v>
      </c>
    </row>
    <row r="31" s="2" customFormat="1" ht="48" customHeight="1" spans="1:10">
      <c r="A31" s="81">
        <v>4</v>
      </c>
      <c r="B31" s="56" t="s">
        <v>340</v>
      </c>
      <c r="C31" s="77" t="s">
        <v>341</v>
      </c>
      <c r="D31" s="82">
        <v>1000</v>
      </c>
      <c r="E31" s="12" t="s">
        <v>342</v>
      </c>
      <c r="F31" s="12">
        <v>1000</v>
      </c>
      <c r="G31" s="13">
        <v>1000</v>
      </c>
      <c r="H31" s="12">
        <v>0</v>
      </c>
      <c r="I31" s="12" t="s">
        <v>343</v>
      </c>
      <c r="J31" s="103">
        <v>11.08</v>
      </c>
    </row>
    <row r="32" s="2" customFormat="1" ht="48" customHeight="1" spans="1:10">
      <c r="A32" s="81">
        <v>5</v>
      </c>
      <c r="B32" s="56" t="s">
        <v>344</v>
      </c>
      <c r="C32" s="77" t="s">
        <v>159</v>
      </c>
      <c r="D32" s="82">
        <v>440</v>
      </c>
      <c r="E32" s="12" t="s">
        <v>160</v>
      </c>
      <c r="F32" s="12">
        <v>440</v>
      </c>
      <c r="G32" s="13">
        <v>440</v>
      </c>
      <c r="H32" s="12">
        <v>0</v>
      </c>
      <c r="I32" s="12" t="s">
        <v>345</v>
      </c>
      <c r="J32" s="103">
        <v>11.15</v>
      </c>
    </row>
    <row r="33" s="2" customFormat="1" ht="48" customHeight="1" spans="1:10">
      <c r="A33" s="81">
        <v>6</v>
      </c>
      <c r="B33" s="56" t="s">
        <v>346</v>
      </c>
      <c r="C33" s="77" t="s">
        <v>161</v>
      </c>
      <c r="D33" s="82">
        <v>348</v>
      </c>
      <c r="E33" s="12" t="s">
        <v>160</v>
      </c>
      <c r="F33" s="12">
        <v>348</v>
      </c>
      <c r="G33" s="13">
        <v>348</v>
      </c>
      <c r="H33" s="12">
        <v>0</v>
      </c>
      <c r="I33" s="12" t="s">
        <v>347</v>
      </c>
      <c r="J33" s="103">
        <v>11.4</v>
      </c>
    </row>
    <row r="34" s="2" customFormat="1" ht="29.1" customHeight="1" spans="1:10">
      <c r="A34" s="81">
        <v>7</v>
      </c>
      <c r="B34" s="56" t="s">
        <v>348</v>
      </c>
      <c r="C34" s="83" t="s">
        <v>349</v>
      </c>
      <c r="D34" s="84">
        <v>3345</v>
      </c>
      <c r="E34" s="85" t="s">
        <v>350</v>
      </c>
      <c r="F34" s="12">
        <v>2345</v>
      </c>
      <c r="G34" s="13">
        <v>2345</v>
      </c>
      <c r="H34" s="12">
        <v>0</v>
      </c>
      <c r="I34" s="12" t="s">
        <v>351</v>
      </c>
      <c r="J34" s="103"/>
    </row>
    <row r="35" s="2" customFormat="1" ht="33" customHeight="1" spans="1:11">
      <c r="A35" s="76"/>
      <c r="B35" s="23"/>
      <c r="C35" s="86"/>
      <c r="D35" s="22"/>
      <c r="E35" s="87"/>
      <c r="F35" s="88">
        <v>1000</v>
      </c>
      <c r="G35" s="89">
        <v>1000</v>
      </c>
      <c r="H35" s="89">
        <v>0</v>
      </c>
      <c r="I35" s="104"/>
      <c r="J35" s="104"/>
      <c r="K35" s="2">
        <v>1000</v>
      </c>
    </row>
    <row r="36" s="2" customFormat="1" ht="39.95" customHeight="1" spans="1:10">
      <c r="A36" s="53" t="s">
        <v>352</v>
      </c>
      <c r="B36" s="18" t="s">
        <v>353</v>
      </c>
      <c r="C36" s="18"/>
      <c r="D36" s="18">
        <f>D37+D41</f>
        <v>1489.1</v>
      </c>
      <c r="E36" s="18">
        <f>SUM(E37:E37)</f>
        <v>0</v>
      </c>
      <c r="F36" s="18">
        <f>F37+F41</f>
        <v>1489.1</v>
      </c>
      <c r="G36" s="18">
        <v>1367</v>
      </c>
      <c r="H36" s="18">
        <f>SUM(H37:H37)</f>
        <v>0</v>
      </c>
      <c r="I36" s="12"/>
      <c r="J36" s="12"/>
    </row>
    <row r="37" s="2" customFormat="1" ht="48" customHeight="1" spans="1:10">
      <c r="A37" s="12">
        <v>1</v>
      </c>
      <c r="B37" s="12" t="s">
        <v>354</v>
      </c>
      <c r="C37" s="12" t="s">
        <v>214</v>
      </c>
      <c r="D37" s="12">
        <v>1367</v>
      </c>
      <c r="E37" s="56" t="s">
        <v>355</v>
      </c>
      <c r="F37" s="90">
        <v>1367</v>
      </c>
      <c r="G37" s="13">
        <v>480</v>
      </c>
      <c r="H37" s="28">
        <v>0</v>
      </c>
      <c r="I37" s="12" t="s">
        <v>356</v>
      </c>
      <c r="J37" s="12">
        <v>9.27</v>
      </c>
    </row>
    <row r="38" s="2" customFormat="1" ht="48" customHeight="1" spans="1:10">
      <c r="A38" s="12"/>
      <c r="B38" s="12"/>
      <c r="C38" s="12"/>
      <c r="D38" s="12"/>
      <c r="E38" s="57"/>
      <c r="F38" s="91"/>
      <c r="G38" s="13">
        <v>320</v>
      </c>
      <c r="H38" s="29"/>
      <c r="I38" s="12" t="s">
        <v>357</v>
      </c>
      <c r="J38" s="12">
        <v>9.27</v>
      </c>
    </row>
    <row r="39" s="2" customFormat="1" ht="39.95" customHeight="1" spans="1:10">
      <c r="A39" s="12"/>
      <c r="B39" s="12"/>
      <c r="C39" s="12"/>
      <c r="D39" s="12"/>
      <c r="E39" s="57"/>
      <c r="F39" s="91"/>
      <c r="G39" s="13">
        <v>495</v>
      </c>
      <c r="H39" s="29"/>
      <c r="I39" s="12" t="s">
        <v>358</v>
      </c>
      <c r="J39" s="15">
        <v>11.08</v>
      </c>
    </row>
    <row r="40" s="2" customFormat="1" ht="39.95" customHeight="1" spans="1:10">
      <c r="A40" s="12"/>
      <c r="B40" s="12"/>
      <c r="C40" s="12"/>
      <c r="D40" s="12"/>
      <c r="E40" s="23"/>
      <c r="F40" s="92"/>
      <c r="G40" s="13">
        <v>72</v>
      </c>
      <c r="H40" s="30"/>
      <c r="I40" s="12" t="s">
        <v>219</v>
      </c>
      <c r="J40" s="15">
        <v>11.08</v>
      </c>
    </row>
    <row r="41" s="2" customFormat="1" ht="78.95" customHeight="1" spans="1:11">
      <c r="A41" s="12">
        <v>2</v>
      </c>
      <c r="B41" s="12" t="s">
        <v>359</v>
      </c>
      <c r="C41" s="12" t="s">
        <v>222</v>
      </c>
      <c r="D41" s="12">
        <v>122.1</v>
      </c>
      <c r="E41" s="23" t="s">
        <v>221</v>
      </c>
      <c r="F41" s="92">
        <v>122.1</v>
      </c>
      <c r="G41" s="13"/>
      <c r="H41" s="30"/>
      <c r="I41" s="12"/>
      <c r="J41" s="15"/>
      <c r="K41" s="2">
        <v>122.1</v>
      </c>
    </row>
    <row r="42" s="2" customFormat="1" ht="39.95" customHeight="1" spans="1:11">
      <c r="A42" s="18" t="s">
        <v>360</v>
      </c>
      <c r="B42" s="18" t="s">
        <v>361</v>
      </c>
      <c r="C42" s="18"/>
      <c r="D42" s="26">
        <f>SUM(D43:D60)</f>
        <v>5400</v>
      </c>
      <c r="E42" s="18"/>
      <c r="F42" s="24">
        <f>SUM(F43:F60)</f>
        <v>5400</v>
      </c>
      <c r="G42" s="24">
        <f>SUM(G43:G60)</f>
        <v>5550</v>
      </c>
      <c r="H42" s="24">
        <f>SUM(H43:H60)</f>
        <v>132.61</v>
      </c>
      <c r="I42" s="12"/>
      <c r="J42" s="12"/>
      <c r="K42" s="2">
        <v>147.161735</v>
      </c>
    </row>
    <row r="43" s="2" customFormat="1" ht="39.95" customHeight="1" spans="1:10">
      <c r="A43" s="56">
        <v>1</v>
      </c>
      <c r="B43" s="56" t="s">
        <v>362</v>
      </c>
      <c r="C43" s="56"/>
      <c r="D43" s="56">
        <v>3800</v>
      </c>
      <c r="E43" s="56"/>
      <c r="F43" s="93">
        <v>3800</v>
      </c>
      <c r="G43" s="13">
        <v>545</v>
      </c>
      <c r="H43" s="28">
        <v>0</v>
      </c>
      <c r="I43" s="12" t="s">
        <v>52</v>
      </c>
      <c r="J43" s="56" t="s">
        <v>363</v>
      </c>
    </row>
    <row r="44" s="2" customFormat="1" ht="39.95" customHeight="1" spans="1:10">
      <c r="A44" s="57"/>
      <c r="B44" s="57"/>
      <c r="C44" s="57"/>
      <c r="D44" s="57"/>
      <c r="E44" s="57"/>
      <c r="F44" s="94"/>
      <c r="G44" s="13">
        <v>191</v>
      </c>
      <c r="H44" s="29"/>
      <c r="I44" s="12" t="s">
        <v>229</v>
      </c>
      <c r="J44" s="57"/>
    </row>
    <row r="45" s="2" customFormat="1" ht="39.95" customHeight="1" spans="1:10">
      <c r="A45" s="57"/>
      <c r="B45" s="57"/>
      <c r="C45" s="57"/>
      <c r="D45" s="57"/>
      <c r="E45" s="57"/>
      <c r="F45" s="94"/>
      <c r="G45" s="13">
        <v>52</v>
      </c>
      <c r="H45" s="29"/>
      <c r="I45" s="12" t="s">
        <v>54</v>
      </c>
      <c r="J45" s="23"/>
    </row>
    <row r="46" s="2" customFormat="1" ht="39.95" customHeight="1" spans="1:11">
      <c r="A46" s="57"/>
      <c r="B46" s="57"/>
      <c r="C46" s="57"/>
      <c r="D46" s="57"/>
      <c r="E46" s="57"/>
      <c r="F46" s="94"/>
      <c r="G46" s="13">
        <v>94.71</v>
      </c>
      <c r="H46" s="29"/>
      <c r="I46" s="12" t="s">
        <v>231</v>
      </c>
      <c r="J46" s="12" t="s">
        <v>364</v>
      </c>
      <c r="K46" s="105"/>
    </row>
    <row r="47" s="2" customFormat="1" ht="39.95" customHeight="1" spans="1:10">
      <c r="A47" s="57"/>
      <c r="B47" s="57"/>
      <c r="C47" s="57"/>
      <c r="D47" s="57"/>
      <c r="E47" s="57"/>
      <c r="F47" s="94"/>
      <c r="G47" s="13">
        <v>280</v>
      </c>
      <c r="H47" s="29"/>
      <c r="I47" s="12" t="s">
        <v>343</v>
      </c>
      <c r="J47" s="101">
        <v>11.08</v>
      </c>
    </row>
    <row r="48" s="2" customFormat="1" ht="39.95" customHeight="1" spans="1:10">
      <c r="A48" s="57"/>
      <c r="B48" s="57"/>
      <c r="C48" s="57"/>
      <c r="D48" s="57"/>
      <c r="E48" s="57"/>
      <c r="F48" s="94"/>
      <c r="G48" s="13">
        <v>601.650335</v>
      </c>
      <c r="H48" s="29"/>
      <c r="I48" s="12" t="s">
        <v>219</v>
      </c>
      <c r="J48" s="101">
        <v>11.08</v>
      </c>
    </row>
    <row r="49" s="2" customFormat="1" ht="39.95" customHeight="1" spans="1:10">
      <c r="A49" s="57"/>
      <c r="B49" s="57"/>
      <c r="C49" s="57"/>
      <c r="D49" s="57"/>
      <c r="E49" s="57"/>
      <c r="F49" s="94"/>
      <c r="G49" s="13">
        <v>173</v>
      </c>
      <c r="H49" s="29"/>
      <c r="I49" s="12" t="s">
        <v>365</v>
      </c>
      <c r="J49" s="101">
        <v>11.08</v>
      </c>
    </row>
    <row r="50" s="2" customFormat="1" ht="39.95" customHeight="1" spans="1:10">
      <c r="A50" s="57"/>
      <c r="B50" s="57"/>
      <c r="C50" s="57"/>
      <c r="D50" s="57"/>
      <c r="E50" s="57"/>
      <c r="F50" s="94"/>
      <c r="G50" s="13">
        <v>14.2125</v>
      </c>
      <c r="H50" s="29"/>
      <c r="I50" s="12" t="s">
        <v>366</v>
      </c>
      <c r="J50" s="101">
        <v>11.15</v>
      </c>
    </row>
    <row r="51" s="2" customFormat="1" ht="39.95" customHeight="1" spans="1:14">
      <c r="A51" s="57"/>
      <c r="B51" s="57"/>
      <c r="C51" s="57"/>
      <c r="D51" s="57"/>
      <c r="E51" s="57"/>
      <c r="F51" s="94"/>
      <c r="G51" s="15">
        <v>150</v>
      </c>
      <c r="H51" s="29"/>
      <c r="I51" s="12" t="s">
        <v>367</v>
      </c>
      <c r="J51" s="101">
        <v>11.15</v>
      </c>
      <c r="K51" s="106">
        <f>G51-L51</f>
        <v>147.161735</v>
      </c>
      <c r="L51" s="2">
        <f>N51-M51</f>
        <v>2.83826500000001</v>
      </c>
      <c r="M51" s="2">
        <v>227.161735</v>
      </c>
      <c r="N51" s="2">
        <v>230</v>
      </c>
    </row>
    <row r="52" s="2" customFormat="1" ht="39.95" customHeight="1" spans="1:11">
      <c r="A52" s="57"/>
      <c r="B52" s="57"/>
      <c r="C52" s="57"/>
      <c r="D52" s="57"/>
      <c r="E52" s="57"/>
      <c r="F52" s="94"/>
      <c r="G52" s="80">
        <v>810</v>
      </c>
      <c r="H52" s="29"/>
      <c r="I52" s="12" t="s">
        <v>21</v>
      </c>
      <c r="J52" s="101"/>
      <c r="K52" s="2">
        <v>660</v>
      </c>
    </row>
    <row r="53" s="2" customFormat="1" ht="39.95" customHeight="1" spans="1:11">
      <c r="A53" s="57"/>
      <c r="B53" s="57"/>
      <c r="C53" s="57"/>
      <c r="D53" s="57"/>
      <c r="E53" s="57"/>
      <c r="F53" s="94"/>
      <c r="G53" s="80">
        <v>415</v>
      </c>
      <c r="H53" s="29"/>
      <c r="I53" s="12" t="s">
        <v>368</v>
      </c>
      <c r="J53" s="101"/>
      <c r="K53" s="2">
        <v>415</v>
      </c>
    </row>
    <row r="54" s="2" customFormat="1" ht="39.95" customHeight="1" spans="1:11">
      <c r="A54" s="57"/>
      <c r="B54" s="57"/>
      <c r="C54" s="57"/>
      <c r="D54" s="57"/>
      <c r="E54" s="57"/>
      <c r="F54" s="94"/>
      <c r="G54" s="80">
        <v>431.127165</v>
      </c>
      <c r="H54" s="29"/>
      <c r="I54" s="12" t="s">
        <v>369</v>
      </c>
      <c r="J54" s="101"/>
      <c r="K54" s="2">
        <v>431.127165</v>
      </c>
    </row>
    <row r="55" s="2" customFormat="1" ht="39.95" customHeight="1" spans="1:11">
      <c r="A55" s="57"/>
      <c r="B55" s="57"/>
      <c r="C55" s="57"/>
      <c r="D55" s="57"/>
      <c r="E55" s="57"/>
      <c r="F55" s="94"/>
      <c r="G55" s="95">
        <v>150</v>
      </c>
      <c r="H55" s="29"/>
      <c r="I55" s="105" t="s">
        <v>370</v>
      </c>
      <c r="J55" s="101"/>
      <c r="K55" s="2">
        <v>150</v>
      </c>
    </row>
    <row r="56" s="2" customFormat="1" ht="39.95" customHeight="1" spans="1:11">
      <c r="A56" s="57"/>
      <c r="B56" s="57"/>
      <c r="C56" s="57"/>
      <c r="D56" s="57"/>
      <c r="E56" s="57"/>
      <c r="F56" s="94"/>
      <c r="G56" s="96">
        <v>42.3</v>
      </c>
      <c r="H56" s="29"/>
      <c r="I56" s="56" t="s">
        <v>371</v>
      </c>
      <c r="J56" s="107"/>
      <c r="K56" s="2">
        <v>42.3</v>
      </c>
    </row>
    <row r="57" s="2" customFormat="1" ht="39.95" customHeight="1" spans="1:10">
      <c r="A57" s="12">
        <v>2</v>
      </c>
      <c r="B57" s="12" t="s">
        <v>26</v>
      </c>
      <c r="C57" s="12"/>
      <c r="D57" s="27">
        <v>1600</v>
      </c>
      <c r="E57" s="12"/>
      <c r="F57" s="27">
        <v>1600</v>
      </c>
      <c r="G57" s="13">
        <v>1441.04</v>
      </c>
      <c r="H57" s="13">
        <v>132.61</v>
      </c>
      <c r="I57" s="12" t="s">
        <v>372</v>
      </c>
      <c r="J57" s="101">
        <v>11.08</v>
      </c>
    </row>
    <row r="58" s="2" customFormat="1" ht="39.95" customHeight="1" spans="1:10">
      <c r="A58" s="12"/>
      <c r="B58" s="12"/>
      <c r="C58" s="12"/>
      <c r="D58" s="27"/>
      <c r="E58" s="12"/>
      <c r="F58" s="27"/>
      <c r="G58" s="13">
        <v>26.35</v>
      </c>
      <c r="H58" s="13"/>
      <c r="I58" s="12" t="s">
        <v>373</v>
      </c>
      <c r="J58" s="101">
        <v>11.08</v>
      </c>
    </row>
    <row r="59" s="2" customFormat="1" ht="39.95" customHeight="1" spans="1:10">
      <c r="A59" s="12"/>
      <c r="B59" s="12"/>
      <c r="C59" s="12"/>
      <c r="D59" s="27"/>
      <c r="E59" s="12"/>
      <c r="F59" s="27"/>
      <c r="G59" s="80">
        <v>73.2</v>
      </c>
      <c r="H59" s="13"/>
      <c r="I59" s="12" t="s">
        <v>371</v>
      </c>
      <c r="J59" s="101"/>
    </row>
    <row r="60" s="2" customFormat="1" ht="39.95" customHeight="1" spans="1:11">
      <c r="A60" s="12"/>
      <c r="B60" s="12"/>
      <c r="C60" s="12"/>
      <c r="D60" s="27"/>
      <c r="E60" s="12"/>
      <c r="F60" s="27"/>
      <c r="G60" s="80">
        <v>59.41</v>
      </c>
      <c r="H60" s="13"/>
      <c r="I60" s="12" t="s">
        <v>374</v>
      </c>
      <c r="J60" s="101"/>
      <c r="K60" s="2">
        <f>SUM(K8:K59)</f>
        <v>3427.350635</v>
      </c>
    </row>
    <row r="61" ht="72" customHeight="1" spans="4:4">
      <c r="D61" s="1"/>
    </row>
    <row r="62" ht="36" customHeight="1" spans="4:4">
      <c r="D62" s="1"/>
    </row>
    <row r="63" ht="36" customHeight="1" spans="4:4">
      <c r="D63" s="1"/>
    </row>
    <row r="64" ht="36.95" customHeight="1" spans="4:4">
      <c r="D64" s="1"/>
    </row>
    <row r="65" ht="36.95" customHeight="1" spans="4:4">
      <c r="D65" s="1"/>
    </row>
    <row r="66" ht="36.95" customHeight="1" spans="4:4">
      <c r="D66" s="1"/>
    </row>
    <row r="67" spans="4:4">
      <c r="D67" s="1"/>
    </row>
    <row r="68" ht="13.5" spans="1:10">
      <c r="A68" s="58"/>
      <c r="B68" s="58"/>
      <c r="C68" s="58"/>
      <c r="D68" s="59"/>
      <c r="E68" s="58"/>
      <c r="F68" s="58"/>
      <c r="G68" s="58"/>
      <c r="H68" s="58"/>
      <c r="I68" s="58"/>
      <c r="J68" s="58"/>
    </row>
    <row r="69" ht="13.5" spans="1:5">
      <c r="A69" s="58"/>
      <c r="B69" s="58"/>
      <c r="C69" s="58"/>
      <c r="D69" s="59"/>
      <c r="E69" s="58"/>
    </row>
    <row r="74" spans="1:10">
      <c r="A74" s="60"/>
      <c r="D74" s="1"/>
      <c r="J74" s="62"/>
    </row>
    <row r="75" spans="1:12">
      <c r="A75" s="61"/>
      <c r="B75" s="61"/>
      <c r="C75" s="61"/>
      <c r="D75" s="61"/>
      <c r="E75" s="61"/>
      <c r="F75" s="58"/>
      <c r="G75" s="58"/>
      <c r="H75" s="58"/>
      <c r="I75" s="58"/>
      <c r="J75" s="58"/>
      <c r="L75" s="108"/>
    </row>
    <row r="76" spans="1:12">
      <c r="A76" s="61"/>
      <c r="B76" s="61"/>
      <c r="C76" s="61"/>
      <c r="D76" s="61"/>
      <c r="E76" s="61"/>
      <c r="F76" s="58"/>
      <c r="G76" s="58"/>
      <c r="H76" s="58"/>
      <c r="I76" s="58"/>
      <c r="J76" s="58"/>
      <c r="L76" s="108"/>
    </row>
    <row r="77" spans="1:12">
      <c r="A77" s="58"/>
      <c r="B77" s="58"/>
      <c r="C77" s="58"/>
      <c r="D77" s="59"/>
      <c r="E77" s="58"/>
      <c r="F77" s="58"/>
      <c r="G77" s="58"/>
      <c r="H77" s="58"/>
      <c r="I77" s="58"/>
      <c r="J77" s="58"/>
      <c r="L77" s="108"/>
    </row>
    <row r="78" spans="1:12">
      <c r="A78" s="58"/>
      <c r="B78" s="58"/>
      <c r="C78" s="58"/>
      <c r="D78" s="59"/>
      <c r="E78" s="58"/>
      <c r="F78" s="58"/>
      <c r="G78" s="58"/>
      <c r="H78" s="58"/>
      <c r="I78" s="58"/>
      <c r="J78" s="58"/>
      <c r="L78" s="109"/>
    </row>
    <row r="79" ht="13.5" spans="1:10">
      <c r="A79" s="58"/>
      <c r="B79" s="58"/>
      <c r="C79" s="58"/>
      <c r="D79" s="59"/>
      <c r="E79" s="58"/>
      <c r="F79" s="58"/>
      <c r="G79" s="58"/>
      <c r="H79" s="58"/>
      <c r="I79" s="58"/>
      <c r="J79" s="58"/>
    </row>
    <row r="80" ht="13.5" spans="1:10">
      <c r="A80" s="58"/>
      <c r="B80" s="58"/>
      <c r="C80" s="58"/>
      <c r="D80" s="59"/>
      <c r="E80" s="58"/>
      <c r="F80" s="58"/>
      <c r="G80" s="58"/>
      <c r="H80" s="58"/>
      <c r="I80" s="58"/>
      <c r="J80" s="58"/>
    </row>
  </sheetData>
  <autoFilter ref="K8:K60">
    <extLst/>
  </autoFilter>
  <mergeCells count="63">
    <mergeCell ref="A2:J2"/>
    <mergeCell ref="A3:B3"/>
    <mergeCell ref="D3:G3"/>
    <mergeCell ref="B4:E4"/>
    <mergeCell ref="A74:I74"/>
    <mergeCell ref="A4:A6"/>
    <mergeCell ref="A9:A15"/>
    <mergeCell ref="A17:A25"/>
    <mergeCell ref="A27:A28"/>
    <mergeCell ref="A34:A35"/>
    <mergeCell ref="A37:A40"/>
    <mergeCell ref="A43:A56"/>
    <mergeCell ref="A57:A60"/>
    <mergeCell ref="B5:B6"/>
    <mergeCell ref="B9:B15"/>
    <mergeCell ref="B17:B25"/>
    <mergeCell ref="B27:B28"/>
    <mergeCell ref="B34:B35"/>
    <mergeCell ref="B37:B40"/>
    <mergeCell ref="B43:B56"/>
    <mergeCell ref="B57:B60"/>
    <mergeCell ref="C5:C6"/>
    <mergeCell ref="C9:C15"/>
    <mergeCell ref="C17:C25"/>
    <mergeCell ref="C27:C28"/>
    <mergeCell ref="C34:C35"/>
    <mergeCell ref="C37:C40"/>
    <mergeCell ref="C43:C56"/>
    <mergeCell ref="C57:C60"/>
    <mergeCell ref="D5:D6"/>
    <mergeCell ref="D9:D15"/>
    <mergeCell ref="D17:D25"/>
    <mergeCell ref="D27:D28"/>
    <mergeCell ref="D34:D35"/>
    <mergeCell ref="D37:D40"/>
    <mergeCell ref="D43:D56"/>
    <mergeCell ref="D57:D60"/>
    <mergeCell ref="E5:E6"/>
    <mergeCell ref="E9:E15"/>
    <mergeCell ref="E17:E25"/>
    <mergeCell ref="E27:E28"/>
    <mergeCell ref="E34:E35"/>
    <mergeCell ref="E37:E40"/>
    <mergeCell ref="E43:E56"/>
    <mergeCell ref="F4:F6"/>
    <mergeCell ref="F9:F15"/>
    <mergeCell ref="F17:F25"/>
    <mergeCell ref="F27:F28"/>
    <mergeCell ref="F37:F40"/>
    <mergeCell ref="F43:F56"/>
    <mergeCell ref="F57:F60"/>
    <mergeCell ref="G4:G6"/>
    <mergeCell ref="H4:H6"/>
    <mergeCell ref="H9:H15"/>
    <mergeCell ref="H17:H25"/>
    <mergeCell ref="H27:H28"/>
    <mergeCell ref="H37:H40"/>
    <mergeCell ref="H43:H56"/>
    <mergeCell ref="H57:H60"/>
    <mergeCell ref="I4:I6"/>
    <mergeCell ref="J4:J6"/>
    <mergeCell ref="J9:J12"/>
    <mergeCell ref="J43:J45"/>
  </mergeCells>
  <pageMargins left="0.275" right="0.393055555555556" top="0.472222222222222" bottom="0.511805555555556" header="0.236111111111111" footer="0.35416666666666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pane ySplit="6" topLeftCell="A47" activePane="bottomLeft" state="frozen"/>
      <selection/>
      <selection pane="bottomLeft" activeCell="R49" sqref="R49"/>
    </sheetView>
  </sheetViews>
  <sheetFormatPr defaultColWidth="9" defaultRowHeight="14.25"/>
  <cols>
    <col min="1" max="1" width="6.38333333333333" style="1" customWidth="1"/>
    <col min="2" max="2" width="12.6333333333333" style="1" customWidth="1"/>
    <col min="3" max="3" width="11.1333333333333" style="1" customWidth="1"/>
    <col min="4" max="4" width="10.8833333333333" style="3" customWidth="1"/>
    <col min="5" max="5" width="16.3833333333333" style="1" customWidth="1"/>
    <col min="6" max="6" width="10.8833333333333" style="1" customWidth="1"/>
    <col min="7" max="7" width="16.3333333333333" style="1" customWidth="1"/>
    <col min="8" max="8" width="13" style="1" customWidth="1"/>
    <col min="9" max="9" width="9.75" style="1" customWidth="1"/>
    <col min="10" max="10" width="22.1333333333333" style="1" customWidth="1"/>
    <col min="11" max="11" width="11.5" style="1" customWidth="1"/>
    <col min="12" max="12" width="16.5" style="1" hidden="1" customWidth="1"/>
    <col min="13" max="13" width="13.5" style="1" hidden="1" customWidth="1"/>
    <col min="14" max="14" width="14.3333333333333" style="1"/>
    <col min="15" max="16384" width="9" style="1"/>
  </cols>
  <sheetData>
    <row r="1" s="1" customFormat="1" ht="32.45" customHeight="1" spans="1:11">
      <c r="A1" s="4" t="s">
        <v>375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.9" customHeight="1" spans="1:11">
      <c r="A2" s="5"/>
      <c r="B2" s="5"/>
      <c r="C2" s="5"/>
      <c r="D2" s="6">
        <v>44166</v>
      </c>
      <c r="E2" s="6"/>
      <c r="F2" s="6"/>
      <c r="G2" s="6"/>
      <c r="H2" s="7"/>
      <c r="I2" s="7"/>
      <c r="J2" s="31" t="s">
        <v>292</v>
      </c>
      <c r="K2" s="32"/>
    </row>
    <row r="3" s="1" customFormat="1" ht="19.5" customHeight="1" spans="1:13">
      <c r="A3" s="8" t="s">
        <v>1</v>
      </c>
      <c r="B3" s="8" t="s">
        <v>293</v>
      </c>
      <c r="C3" s="8"/>
      <c r="D3" s="9"/>
      <c r="E3" s="9"/>
      <c r="F3" s="8" t="s">
        <v>294</v>
      </c>
      <c r="G3" s="8" t="s">
        <v>295</v>
      </c>
      <c r="H3" s="8" t="s">
        <v>296</v>
      </c>
      <c r="I3" s="8" t="s">
        <v>77</v>
      </c>
      <c r="J3" s="8" t="s">
        <v>297</v>
      </c>
      <c r="K3" s="33" t="s">
        <v>376</v>
      </c>
      <c r="L3" s="34" t="s">
        <v>377</v>
      </c>
      <c r="M3" s="35"/>
    </row>
    <row r="4" s="1" customFormat="1" ht="13" customHeight="1" spans="1:13">
      <c r="A4" s="8"/>
      <c r="B4" s="8" t="s">
        <v>2</v>
      </c>
      <c r="C4" s="8" t="s">
        <v>299</v>
      </c>
      <c r="D4" s="8" t="s">
        <v>300</v>
      </c>
      <c r="E4" s="8" t="s">
        <v>301</v>
      </c>
      <c r="F4" s="10"/>
      <c r="G4" s="10"/>
      <c r="H4" s="8"/>
      <c r="I4" s="8"/>
      <c r="J4" s="8"/>
      <c r="K4" s="33"/>
      <c r="L4" s="36"/>
      <c r="M4" s="37"/>
    </row>
    <row r="5" s="1" customFormat="1" ht="21" customHeight="1" spans="1:13">
      <c r="A5" s="8"/>
      <c r="B5" s="8"/>
      <c r="C5" s="8"/>
      <c r="D5" s="8"/>
      <c r="E5" s="8"/>
      <c r="F5" s="10"/>
      <c r="G5" s="10"/>
      <c r="H5" s="8"/>
      <c r="I5" s="8"/>
      <c r="J5" s="8"/>
      <c r="K5" s="33"/>
      <c r="L5" s="8" t="s">
        <v>378</v>
      </c>
      <c r="M5" s="8" t="s">
        <v>379</v>
      </c>
    </row>
    <row r="6" s="1" customFormat="1" ht="31" customHeight="1" spans="1:13">
      <c r="A6" s="11"/>
      <c r="B6" s="8" t="s">
        <v>302</v>
      </c>
      <c r="C6" s="8"/>
      <c r="D6" s="8">
        <f t="shared" ref="D6:H6" si="0">D7+D21+D35+D41</f>
        <v>21306</v>
      </c>
      <c r="E6" s="8"/>
      <c r="F6" s="8">
        <f t="shared" si="0"/>
        <v>21306</v>
      </c>
      <c r="G6" s="8">
        <f t="shared" si="0"/>
        <v>21306</v>
      </c>
      <c r="H6" s="8">
        <f t="shared" si="0"/>
        <v>0</v>
      </c>
      <c r="I6" s="8"/>
      <c r="J6" s="38"/>
      <c r="K6" s="39"/>
      <c r="L6" s="38"/>
      <c r="M6" s="38"/>
    </row>
    <row r="7" s="1" customFormat="1" ht="30" customHeight="1" spans="1:13">
      <c r="A7" s="11" t="s">
        <v>304</v>
      </c>
      <c r="B7" s="8" t="s">
        <v>305</v>
      </c>
      <c r="C7" s="8"/>
      <c r="D7" s="8">
        <f>SUM(D8:D20)</f>
        <v>5989</v>
      </c>
      <c r="E7" s="8"/>
      <c r="F7" s="8">
        <f>SUM(F8:F20)</f>
        <v>5989</v>
      </c>
      <c r="G7" s="8">
        <f>SUM(G8:G20)</f>
        <v>5989</v>
      </c>
      <c r="H7" s="8">
        <f>SUM(H8:H20)</f>
        <v>0</v>
      </c>
      <c r="I7" s="8"/>
      <c r="J7" s="38"/>
      <c r="K7" s="39"/>
      <c r="L7" s="8">
        <f>SUM(L8:L63)</f>
        <v>9423.901198</v>
      </c>
      <c r="M7" s="8">
        <f>SUM(M8:M63)</f>
        <v>6396.4</v>
      </c>
    </row>
    <row r="8" s="1" customFormat="1" ht="33" customHeight="1" spans="1:13">
      <c r="A8" s="11">
        <v>1</v>
      </c>
      <c r="B8" s="12" t="s">
        <v>380</v>
      </c>
      <c r="C8" s="12" t="s">
        <v>381</v>
      </c>
      <c r="D8" s="12">
        <v>3672</v>
      </c>
      <c r="E8" s="12" t="s">
        <v>382</v>
      </c>
      <c r="F8" s="13">
        <v>3672</v>
      </c>
      <c r="G8" s="13">
        <v>1962</v>
      </c>
      <c r="H8" s="13">
        <v>0</v>
      </c>
      <c r="I8" s="28" t="s">
        <v>268</v>
      </c>
      <c r="J8" s="12" t="s">
        <v>383</v>
      </c>
      <c r="K8" s="12" t="s">
        <v>384</v>
      </c>
      <c r="L8" s="40">
        <v>1962</v>
      </c>
      <c r="M8" s="41"/>
    </row>
    <row r="9" s="1" customFormat="1" ht="33" customHeight="1" spans="1:13">
      <c r="A9" s="11"/>
      <c r="B9" s="12"/>
      <c r="C9" s="12"/>
      <c r="D9" s="12"/>
      <c r="E9" s="12"/>
      <c r="F9" s="13"/>
      <c r="G9" s="13">
        <v>566</v>
      </c>
      <c r="H9" s="13"/>
      <c r="I9" s="29"/>
      <c r="J9" s="12" t="s">
        <v>385</v>
      </c>
      <c r="K9" s="12"/>
      <c r="L9" s="13"/>
      <c r="M9" s="40">
        <v>566</v>
      </c>
    </row>
    <row r="10" s="1" customFormat="1" ht="33" customHeight="1" spans="1:13">
      <c r="A10" s="11"/>
      <c r="B10" s="12"/>
      <c r="C10" s="12"/>
      <c r="D10" s="12"/>
      <c r="E10" s="12"/>
      <c r="F10" s="13"/>
      <c r="G10" s="13">
        <v>1089</v>
      </c>
      <c r="H10" s="13"/>
      <c r="I10" s="29"/>
      <c r="J10" s="12" t="s">
        <v>386</v>
      </c>
      <c r="K10" s="12"/>
      <c r="L10" s="13"/>
      <c r="M10" s="40">
        <v>1089</v>
      </c>
    </row>
    <row r="11" s="1" customFormat="1" ht="24" customHeight="1" spans="1:13">
      <c r="A11" s="11"/>
      <c r="B11" s="12"/>
      <c r="C11" s="12"/>
      <c r="D11" s="12"/>
      <c r="E11" s="12"/>
      <c r="F11" s="13"/>
      <c r="G11" s="13">
        <v>30</v>
      </c>
      <c r="H11" s="13"/>
      <c r="I11" s="29"/>
      <c r="J11" s="12" t="s">
        <v>387</v>
      </c>
      <c r="K11" s="12"/>
      <c r="L11" s="13"/>
      <c r="M11" s="40">
        <v>30</v>
      </c>
    </row>
    <row r="12" s="1" customFormat="1" ht="24" customHeight="1" spans="1:13">
      <c r="A12" s="11"/>
      <c r="B12" s="12"/>
      <c r="C12" s="12"/>
      <c r="D12" s="12"/>
      <c r="E12" s="12"/>
      <c r="F12" s="13"/>
      <c r="G12" s="14">
        <v>25</v>
      </c>
      <c r="H12" s="13"/>
      <c r="I12" s="30"/>
      <c r="J12" s="12" t="s">
        <v>271</v>
      </c>
      <c r="K12" s="12"/>
      <c r="L12" s="14"/>
      <c r="M12" s="40">
        <v>25</v>
      </c>
    </row>
    <row r="13" s="2" customFormat="1" ht="24" customHeight="1" spans="1:13">
      <c r="A13" s="12">
        <v>2</v>
      </c>
      <c r="B13" s="12" t="s">
        <v>388</v>
      </c>
      <c r="C13" s="12" t="s">
        <v>277</v>
      </c>
      <c r="D13" s="12">
        <v>1757</v>
      </c>
      <c r="E13" s="12" t="s">
        <v>389</v>
      </c>
      <c r="F13" s="13">
        <v>1757</v>
      </c>
      <c r="G13" s="12">
        <v>197</v>
      </c>
      <c r="H13" s="13">
        <v>0</v>
      </c>
      <c r="I13" s="28" t="s">
        <v>390</v>
      </c>
      <c r="J13" s="42" t="s">
        <v>391</v>
      </c>
      <c r="K13" s="43" t="s">
        <v>392</v>
      </c>
      <c r="L13" s="44"/>
      <c r="M13" s="12">
        <v>197</v>
      </c>
    </row>
    <row r="14" s="2" customFormat="1" ht="31" customHeight="1" spans="1:13">
      <c r="A14" s="12"/>
      <c r="B14" s="12"/>
      <c r="C14" s="12"/>
      <c r="D14" s="12"/>
      <c r="E14" s="12"/>
      <c r="F14" s="13"/>
      <c r="G14" s="12">
        <v>312</v>
      </c>
      <c r="H14" s="13"/>
      <c r="I14" s="29"/>
      <c r="J14" s="42" t="s">
        <v>393</v>
      </c>
      <c r="K14" s="43"/>
      <c r="L14" s="12">
        <v>312</v>
      </c>
      <c r="M14" s="14"/>
    </row>
    <row r="15" s="2" customFormat="1" ht="24" customHeight="1" spans="1:13">
      <c r="A15" s="12"/>
      <c r="B15" s="12"/>
      <c r="C15" s="12"/>
      <c r="D15" s="12"/>
      <c r="E15" s="12"/>
      <c r="F15" s="13"/>
      <c r="G15" s="12">
        <v>15</v>
      </c>
      <c r="H15" s="13"/>
      <c r="I15" s="29"/>
      <c r="J15" s="42" t="s">
        <v>271</v>
      </c>
      <c r="K15" s="43"/>
      <c r="L15" s="44"/>
      <c r="M15" s="14">
        <v>15</v>
      </c>
    </row>
    <row r="16" s="2" customFormat="1" ht="24" customHeight="1" spans="1:13">
      <c r="A16" s="12"/>
      <c r="B16" s="12"/>
      <c r="C16" s="12"/>
      <c r="D16" s="12"/>
      <c r="E16" s="12"/>
      <c r="F16" s="13"/>
      <c r="G16" s="12">
        <v>259</v>
      </c>
      <c r="H16" s="13"/>
      <c r="I16" s="29"/>
      <c r="J16" s="14" t="s">
        <v>394</v>
      </c>
      <c r="K16" s="43"/>
      <c r="L16" s="44"/>
      <c r="M16" s="12">
        <v>259</v>
      </c>
    </row>
    <row r="17" s="2" customFormat="1" ht="24" customHeight="1" spans="1:13">
      <c r="A17" s="12"/>
      <c r="B17" s="12"/>
      <c r="C17" s="12"/>
      <c r="D17" s="12"/>
      <c r="E17" s="12"/>
      <c r="F17" s="13"/>
      <c r="G17" s="13">
        <v>664</v>
      </c>
      <c r="H17" s="13"/>
      <c r="I17" s="29"/>
      <c r="J17" s="45" t="s">
        <v>395</v>
      </c>
      <c r="K17" s="43"/>
      <c r="L17" s="44"/>
      <c r="M17" s="12">
        <v>664</v>
      </c>
    </row>
    <row r="18" s="2" customFormat="1" ht="24" customHeight="1" spans="1:13">
      <c r="A18" s="12"/>
      <c r="B18" s="12"/>
      <c r="C18" s="12"/>
      <c r="D18" s="12"/>
      <c r="E18" s="12"/>
      <c r="F18" s="13"/>
      <c r="G18" s="13">
        <v>310</v>
      </c>
      <c r="H18" s="13"/>
      <c r="I18" s="30"/>
      <c r="J18" s="45" t="s">
        <v>396</v>
      </c>
      <c r="K18" s="43"/>
      <c r="L18" s="44"/>
      <c r="M18" s="12">
        <v>310</v>
      </c>
    </row>
    <row r="19" s="2" customFormat="1" ht="67" customHeight="1" spans="1:13">
      <c r="A19" s="12">
        <v>3</v>
      </c>
      <c r="B19" s="12" t="s">
        <v>397</v>
      </c>
      <c r="C19" s="12" t="s">
        <v>398</v>
      </c>
      <c r="D19" s="12">
        <v>560</v>
      </c>
      <c r="E19" s="12" t="s">
        <v>399</v>
      </c>
      <c r="F19" s="13">
        <v>560</v>
      </c>
      <c r="G19" s="13">
        <v>560</v>
      </c>
      <c r="H19" s="13">
        <f>F19-G19</f>
        <v>0</v>
      </c>
      <c r="I19" s="13" t="s">
        <v>400</v>
      </c>
      <c r="J19" s="14" t="s">
        <v>401</v>
      </c>
      <c r="K19" s="43" t="s">
        <v>402</v>
      </c>
      <c r="L19" s="44"/>
      <c r="M19" s="12">
        <v>560</v>
      </c>
    </row>
    <row r="20" s="2" customFormat="1" ht="21" customHeight="1" spans="1:13">
      <c r="A20" s="15"/>
      <c r="B20" s="15"/>
      <c r="C20" s="16"/>
      <c r="D20" s="17"/>
      <c r="E20" s="15"/>
      <c r="F20" s="15"/>
      <c r="G20" s="13"/>
      <c r="H20" s="15"/>
      <c r="I20" s="15"/>
      <c r="J20" s="42"/>
      <c r="K20" s="46"/>
      <c r="L20" s="44"/>
      <c r="M20" s="14"/>
    </row>
    <row r="21" s="2" customFormat="1" ht="39.95" customHeight="1" spans="1:13">
      <c r="A21" s="12" t="s">
        <v>329</v>
      </c>
      <c r="B21" s="8" t="s">
        <v>330</v>
      </c>
      <c r="C21" s="18"/>
      <c r="D21" s="8">
        <f>SUM(D22:D34)</f>
        <v>8492</v>
      </c>
      <c r="E21" s="8">
        <f>SUM(E22:E34)</f>
        <v>0</v>
      </c>
      <c r="F21" s="8">
        <f>SUM(F22:F34)</f>
        <v>8492</v>
      </c>
      <c r="G21" s="19">
        <f>SUM(G22:G34)</f>
        <v>8492</v>
      </c>
      <c r="H21" s="8">
        <f>SUM(H22:H34)</f>
        <v>0</v>
      </c>
      <c r="I21" s="8"/>
      <c r="J21" s="12"/>
      <c r="K21" s="12"/>
      <c r="L21" s="47"/>
      <c r="M21" s="14"/>
    </row>
    <row r="22" s="2" customFormat="1" ht="50" customHeight="1" spans="1:13">
      <c r="A22" s="12">
        <v>1</v>
      </c>
      <c r="B22" s="12" t="s">
        <v>380</v>
      </c>
      <c r="C22" s="12" t="s">
        <v>381</v>
      </c>
      <c r="D22" s="12">
        <v>121</v>
      </c>
      <c r="E22" s="12" t="s">
        <v>403</v>
      </c>
      <c r="F22" s="12">
        <v>121</v>
      </c>
      <c r="G22" s="13">
        <v>121</v>
      </c>
      <c r="H22" s="20"/>
      <c r="I22" s="13" t="s">
        <v>268</v>
      </c>
      <c r="J22" s="12" t="s">
        <v>312</v>
      </c>
      <c r="K22" s="12" t="s">
        <v>384</v>
      </c>
      <c r="L22" s="44"/>
      <c r="M22" s="14">
        <v>121</v>
      </c>
    </row>
    <row r="23" s="2" customFormat="1" ht="28" customHeight="1" spans="1:13">
      <c r="A23" s="12">
        <v>2</v>
      </c>
      <c r="B23" s="12" t="s">
        <v>388</v>
      </c>
      <c r="C23" s="12" t="s">
        <v>277</v>
      </c>
      <c r="D23" s="21">
        <v>1572</v>
      </c>
      <c r="E23" s="12" t="s">
        <v>404</v>
      </c>
      <c r="F23" s="12">
        <v>1572</v>
      </c>
      <c r="G23" s="13">
        <v>90.9</v>
      </c>
      <c r="H23" s="12">
        <v>0</v>
      </c>
      <c r="I23" s="28" t="s">
        <v>390</v>
      </c>
      <c r="J23" s="12" t="s">
        <v>405</v>
      </c>
      <c r="K23" s="12" t="s">
        <v>406</v>
      </c>
      <c r="L23" s="48">
        <v>90.9</v>
      </c>
      <c r="M23" s="14"/>
    </row>
    <row r="24" s="2" customFormat="1" ht="28" customHeight="1" spans="1:13">
      <c r="A24" s="12"/>
      <c r="B24" s="12"/>
      <c r="C24" s="12"/>
      <c r="D24" s="21"/>
      <c r="E24" s="12"/>
      <c r="F24" s="12"/>
      <c r="G24" s="13">
        <v>74.9135</v>
      </c>
      <c r="H24" s="12"/>
      <c r="I24" s="29"/>
      <c r="J24" s="12" t="s">
        <v>407</v>
      </c>
      <c r="K24" s="45" t="s">
        <v>408</v>
      </c>
      <c r="L24" s="48">
        <v>74.9135</v>
      </c>
      <c r="M24" s="14"/>
    </row>
    <row r="25" s="2" customFormat="1" ht="31" customHeight="1" spans="1:13">
      <c r="A25" s="12"/>
      <c r="B25" s="12"/>
      <c r="C25" s="12"/>
      <c r="D25" s="21"/>
      <c r="E25" s="12"/>
      <c r="F25" s="12"/>
      <c r="G25" s="13">
        <v>30</v>
      </c>
      <c r="H25" s="12"/>
      <c r="I25" s="29"/>
      <c r="J25" s="45" t="s">
        <v>409</v>
      </c>
      <c r="K25" s="45" t="s">
        <v>392</v>
      </c>
      <c r="L25" s="49"/>
      <c r="M25" s="14">
        <v>30</v>
      </c>
    </row>
    <row r="26" s="2" customFormat="1" ht="32" customHeight="1" spans="1:13">
      <c r="A26" s="12"/>
      <c r="B26" s="12"/>
      <c r="C26" s="12"/>
      <c r="D26" s="21"/>
      <c r="E26" s="12"/>
      <c r="F26" s="12"/>
      <c r="G26" s="13">
        <v>741.78</v>
      </c>
      <c r="H26" s="12"/>
      <c r="I26" s="29"/>
      <c r="J26" s="45" t="s">
        <v>410</v>
      </c>
      <c r="K26" s="14" t="s">
        <v>392</v>
      </c>
      <c r="L26" s="50">
        <v>741.78</v>
      </c>
      <c r="M26" s="14"/>
    </row>
    <row r="27" s="2" customFormat="1" ht="33" customHeight="1" spans="1:13">
      <c r="A27" s="12"/>
      <c r="B27" s="12"/>
      <c r="C27" s="12"/>
      <c r="D27" s="21"/>
      <c r="E27" s="12"/>
      <c r="F27" s="12"/>
      <c r="G27" s="13">
        <v>43.4465</v>
      </c>
      <c r="H27" s="12"/>
      <c r="I27" s="29"/>
      <c r="J27" s="14" t="s">
        <v>411</v>
      </c>
      <c r="K27" s="45" t="s">
        <v>392</v>
      </c>
      <c r="L27" s="50">
        <v>43.4465</v>
      </c>
      <c r="M27" s="14"/>
    </row>
    <row r="28" s="2" customFormat="1" ht="32" customHeight="1" spans="1:13">
      <c r="A28" s="12"/>
      <c r="B28" s="12"/>
      <c r="C28" s="12"/>
      <c r="D28" s="21"/>
      <c r="E28" s="12"/>
      <c r="F28" s="12"/>
      <c r="G28" s="13">
        <v>155.04</v>
      </c>
      <c r="H28" s="12"/>
      <c r="I28" s="29"/>
      <c r="J28" s="45" t="s">
        <v>412</v>
      </c>
      <c r="K28" s="45" t="s">
        <v>392</v>
      </c>
      <c r="L28" s="13">
        <v>155.04</v>
      </c>
      <c r="M28" s="14"/>
    </row>
    <row r="29" s="2" customFormat="1" ht="32" customHeight="1" spans="1:13">
      <c r="A29" s="12"/>
      <c r="B29" s="12"/>
      <c r="C29" s="12"/>
      <c r="D29" s="21"/>
      <c r="E29" s="12"/>
      <c r="F29" s="12"/>
      <c r="G29" s="13">
        <v>389.92</v>
      </c>
      <c r="H29" s="12"/>
      <c r="I29" s="29"/>
      <c r="J29" s="45" t="s">
        <v>413</v>
      </c>
      <c r="K29" s="14" t="s">
        <v>392</v>
      </c>
      <c r="L29" s="13">
        <v>389.92</v>
      </c>
      <c r="M29" s="14"/>
    </row>
    <row r="30" s="2" customFormat="1" ht="30" customHeight="1" spans="1:13">
      <c r="A30" s="12"/>
      <c r="B30" s="12"/>
      <c r="C30" s="12"/>
      <c r="D30" s="21"/>
      <c r="E30" s="12"/>
      <c r="F30" s="12"/>
      <c r="G30" s="13">
        <v>46</v>
      </c>
      <c r="H30" s="12"/>
      <c r="I30" s="30"/>
      <c r="J30" s="45" t="s">
        <v>395</v>
      </c>
      <c r="K30" s="45" t="s">
        <v>392</v>
      </c>
      <c r="L30" s="48"/>
      <c r="M30" s="13">
        <v>46</v>
      </c>
    </row>
    <row r="31" s="2" customFormat="1" ht="57" customHeight="1" spans="1:13">
      <c r="A31" s="12">
        <v>3</v>
      </c>
      <c r="B31" s="12" t="s">
        <v>414</v>
      </c>
      <c r="C31" s="12" t="s">
        <v>415</v>
      </c>
      <c r="D31" s="22">
        <v>10</v>
      </c>
      <c r="E31" s="23" t="s">
        <v>416</v>
      </c>
      <c r="F31" s="23">
        <v>10</v>
      </c>
      <c r="G31" s="13">
        <v>10</v>
      </c>
      <c r="H31" s="12"/>
      <c r="I31" s="12"/>
      <c r="J31" s="14" t="s">
        <v>417</v>
      </c>
      <c r="K31" s="45" t="s">
        <v>418</v>
      </c>
      <c r="L31" s="48"/>
      <c r="M31" s="13"/>
    </row>
    <row r="32" s="2" customFormat="1" ht="52" customHeight="1" spans="1:13">
      <c r="A32" s="12">
        <v>4</v>
      </c>
      <c r="B32" s="12" t="s">
        <v>419</v>
      </c>
      <c r="C32" s="12" t="s">
        <v>420</v>
      </c>
      <c r="D32" s="21">
        <v>3345</v>
      </c>
      <c r="E32" s="12" t="s">
        <v>421</v>
      </c>
      <c r="F32" s="12">
        <v>3345</v>
      </c>
      <c r="G32" s="13">
        <v>3345</v>
      </c>
      <c r="H32" s="12"/>
      <c r="I32" s="12"/>
      <c r="J32" s="14" t="s">
        <v>422</v>
      </c>
      <c r="K32" s="45" t="s">
        <v>392</v>
      </c>
      <c r="L32" s="13">
        <v>3345</v>
      </c>
      <c r="M32" s="13"/>
    </row>
    <row r="33" s="2" customFormat="1" ht="55" customHeight="1" spans="1:13">
      <c r="A33" s="12">
        <v>5</v>
      </c>
      <c r="B33" s="12" t="s">
        <v>423</v>
      </c>
      <c r="C33" s="12" t="s">
        <v>424</v>
      </c>
      <c r="D33" s="22">
        <v>877</v>
      </c>
      <c r="E33" s="23" t="s">
        <v>425</v>
      </c>
      <c r="F33" s="23">
        <v>877</v>
      </c>
      <c r="G33" s="13">
        <v>877</v>
      </c>
      <c r="H33" s="12"/>
      <c r="I33" s="12" t="s">
        <v>426</v>
      </c>
      <c r="J33" s="14" t="s">
        <v>427</v>
      </c>
      <c r="K33" s="45"/>
      <c r="L33" s="48"/>
      <c r="M33" s="13">
        <v>877</v>
      </c>
    </row>
    <row r="34" s="2" customFormat="1" ht="64" customHeight="1" spans="1:13">
      <c r="A34" s="12">
        <v>6</v>
      </c>
      <c r="B34" s="12" t="s">
        <v>428</v>
      </c>
      <c r="C34" s="12" t="s">
        <v>429</v>
      </c>
      <c r="D34" s="22">
        <v>2567</v>
      </c>
      <c r="E34" s="23" t="s">
        <v>430</v>
      </c>
      <c r="F34" s="23">
        <v>2567</v>
      </c>
      <c r="G34" s="13">
        <v>2567</v>
      </c>
      <c r="H34" s="12"/>
      <c r="I34" s="12"/>
      <c r="J34" s="14" t="s">
        <v>427</v>
      </c>
      <c r="K34" s="45" t="s">
        <v>431</v>
      </c>
      <c r="L34" s="51"/>
      <c r="M34" s="52"/>
    </row>
    <row r="35" s="2" customFormat="1" ht="39.95" customHeight="1" spans="1:13">
      <c r="A35" s="18" t="s">
        <v>352</v>
      </c>
      <c r="B35" s="18" t="s">
        <v>353</v>
      </c>
      <c r="C35" s="18"/>
      <c r="D35" s="18">
        <f>D36+D40</f>
        <v>1425</v>
      </c>
      <c r="E35" s="18">
        <f>SUM(E36:E36)</f>
        <v>0</v>
      </c>
      <c r="F35" s="18">
        <f>F36+F40</f>
        <v>1425</v>
      </c>
      <c r="G35" s="24">
        <v>1425</v>
      </c>
      <c r="H35" s="18">
        <v>0</v>
      </c>
      <c r="I35" s="18"/>
      <c r="J35" s="12"/>
      <c r="K35" s="12"/>
      <c r="L35" s="53"/>
      <c r="M35" s="14"/>
    </row>
    <row r="36" s="2" customFormat="1" ht="36" customHeight="1" spans="1:13">
      <c r="A36" s="12">
        <v>1</v>
      </c>
      <c r="B36" s="12" t="s">
        <v>283</v>
      </c>
      <c r="C36" s="12" t="s">
        <v>285</v>
      </c>
      <c r="D36" s="12">
        <v>1304</v>
      </c>
      <c r="E36" s="12" t="s">
        <v>284</v>
      </c>
      <c r="F36" s="25">
        <v>1304</v>
      </c>
      <c r="G36" s="13">
        <v>440</v>
      </c>
      <c r="H36" s="13">
        <f>F36-G36-G37-G38-G39</f>
        <v>0</v>
      </c>
      <c r="I36" s="28" t="s">
        <v>432</v>
      </c>
      <c r="J36" s="12" t="s">
        <v>287</v>
      </c>
      <c r="K36" s="12" t="s">
        <v>433</v>
      </c>
      <c r="L36" s="48"/>
      <c r="M36" s="14">
        <v>440</v>
      </c>
    </row>
    <row r="37" s="2" customFormat="1" ht="36" customHeight="1" spans="1:13">
      <c r="A37" s="12"/>
      <c r="B37" s="12"/>
      <c r="C37" s="12"/>
      <c r="D37" s="12"/>
      <c r="E37" s="12"/>
      <c r="F37" s="25"/>
      <c r="G37" s="13">
        <v>160</v>
      </c>
      <c r="H37" s="13"/>
      <c r="I37" s="29"/>
      <c r="J37" s="12" t="s">
        <v>288</v>
      </c>
      <c r="K37" s="12" t="s">
        <v>433</v>
      </c>
      <c r="L37" s="48"/>
      <c r="M37" s="14">
        <v>160</v>
      </c>
    </row>
    <row r="38" s="2" customFormat="1" ht="36" customHeight="1" spans="1:13">
      <c r="A38" s="12"/>
      <c r="B38" s="12"/>
      <c r="C38" s="12"/>
      <c r="D38" s="12"/>
      <c r="E38" s="12"/>
      <c r="F38" s="25"/>
      <c r="G38" s="13">
        <v>370</v>
      </c>
      <c r="H38" s="13"/>
      <c r="I38" s="29"/>
      <c r="J38" s="12" t="s">
        <v>289</v>
      </c>
      <c r="K38" s="12" t="s">
        <v>433</v>
      </c>
      <c r="L38" s="48"/>
      <c r="M38" s="14">
        <v>370</v>
      </c>
    </row>
    <row r="39" s="2" customFormat="1" ht="29" customHeight="1" spans="1:13">
      <c r="A39" s="12"/>
      <c r="B39" s="12"/>
      <c r="C39" s="12"/>
      <c r="D39" s="12"/>
      <c r="E39" s="12"/>
      <c r="F39" s="25"/>
      <c r="G39" s="13">
        <v>334</v>
      </c>
      <c r="H39" s="13"/>
      <c r="I39" s="30"/>
      <c r="J39" s="12" t="s">
        <v>290</v>
      </c>
      <c r="K39" s="12" t="s">
        <v>433</v>
      </c>
      <c r="L39" s="48"/>
      <c r="M39" s="13">
        <v>334</v>
      </c>
    </row>
    <row r="40" s="2" customFormat="1" ht="57" customHeight="1" spans="1:13">
      <c r="A40" s="12">
        <v>2</v>
      </c>
      <c r="B40" s="12" t="s">
        <v>434</v>
      </c>
      <c r="C40" s="12" t="s">
        <v>435</v>
      </c>
      <c r="D40" s="12">
        <v>121</v>
      </c>
      <c r="E40" s="12" t="s">
        <v>436</v>
      </c>
      <c r="F40" s="25">
        <v>121</v>
      </c>
      <c r="G40" s="13">
        <v>121</v>
      </c>
      <c r="H40" s="13"/>
      <c r="I40" s="13" t="s">
        <v>437</v>
      </c>
      <c r="J40" s="12" t="s">
        <v>438</v>
      </c>
      <c r="K40" s="13" t="s">
        <v>439</v>
      </c>
      <c r="L40" s="48"/>
      <c r="M40" s="14">
        <v>121</v>
      </c>
    </row>
    <row r="41" s="2" customFormat="1" ht="39.95" customHeight="1" spans="1:13">
      <c r="A41" s="18" t="s">
        <v>360</v>
      </c>
      <c r="B41" s="18" t="s">
        <v>361</v>
      </c>
      <c r="C41" s="18"/>
      <c r="D41" s="26">
        <f>SUM(D42:D63)</f>
        <v>5400</v>
      </c>
      <c r="E41" s="18"/>
      <c r="F41" s="24">
        <f>SUM(F42:F63)</f>
        <v>5400</v>
      </c>
      <c r="G41" s="24">
        <f>SUM(G42:G63)</f>
        <v>5400</v>
      </c>
      <c r="H41" s="24">
        <f>F41-G41</f>
        <v>0</v>
      </c>
      <c r="I41" s="24"/>
      <c r="J41" s="12"/>
      <c r="K41" s="12"/>
      <c r="L41" s="54"/>
      <c r="M41" s="14"/>
    </row>
    <row r="42" s="2" customFormat="1" ht="34" customHeight="1" spans="1:13">
      <c r="A42" s="12">
        <v>1</v>
      </c>
      <c r="B42" s="12" t="s">
        <v>362</v>
      </c>
      <c r="C42" s="12" t="s">
        <v>440</v>
      </c>
      <c r="D42" s="12">
        <v>4600</v>
      </c>
      <c r="E42" s="12" t="s">
        <v>441</v>
      </c>
      <c r="F42" s="27">
        <v>4600</v>
      </c>
      <c r="G42" s="13">
        <v>34.14</v>
      </c>
      <c r="H42" s="13">
        <v>0</v>
      </c>
      <c r="I42" s="13" t="s">
        <v>442</v>
      </c>
      <c r="J42" s="12" t="s">
        <v>443</v>
      </c>
      <c r="K42" s="45" t="s">
        <v>444</v>
      </c>
      <c r="L42" s="13">
        <v>34.14</v>
      </c>
      <c r="M42" s="14"/>
    </row>
    <row r="43" s="2" customFormat="1" ht="34" customHeight="1" spans="1:13">
      <c r="A43" s="12"/>
      <c r="B43" s="12"/>
      <c r="C43" s="12"/>
      <c r="D43" s="12"/>
      <c r="E43" s="12"/>
      <c r="F43" s="27"/>
      <c r="G43" s="13">
        <v>54</v>
      </c>
      <c r="H43" s="13"/>
      <c r="I43" s="13" t="s">
        <v>445</v>
      </c>
      <c r="J43" s="45" t="s">
        <v>446</v>
      </c>
      <c r="K43" s="45" t="s">
        <v>447</v>
      </c>
      <c r="L43" s="48"/>
      <c r="M43" s="13">
        <v>54</v>
      </c>
    </row>
    <row r="44" s="2" customFormat="1" ht="34" customHeight="1" spans="1:13">
      <c r="A44" s="12"/>
      <c r="B44" s="12"/>
      <c r="C44" s="12"/>
      <c r="D44" s="12"/>
      <c r="E44" s="12"/>
      <c r="F44" s="27"/>
      <c r="G44" s="13">
        <v>103.2535</v>
      </c>
      <c r="H44" s="13"/>
      <c r="I44" s="13" t="s">
        <v>442</v>
      </c>
      <c r="J44" s="14" t="s">
        <v>411</v>
      </c>
      <c r="K44" s="45" t="s">
        <v>402</v>
      </c>
      <c r="L44" s="13">
        <v>103.2535</v>
      </c>
      <c r="M44" s="13"/>
    </row>
    <row r="45" s="2" customFormat="1" ht="34" customHeight="1" spans="1:13">
      <c r="A45" s="12"/>
      <c r="B45" s="12"/>
      <c r="C45" s="12"/>
      <c r="D45" s="12"/>
      <c r="E45" s="12"/>
      <c r="F45" s="27"/>
      <c r="G45" s="13">
        <v>38.4</v>
      </c>
      <c r="H45" s="13"/>
      <c r="I45" s="13" t="s">
        <v>442</v>
      </c>
      <c r="J45" s="14" t="s">
        <v>448</v>
      </c>
      <c r="K45" s="45" t="s">
        <v>402</v>
      </c>
      <c r="L45" s="48"/>
      <c r="M45" s="13">
        <v>38.4</v>
      </c>
    </row>
    <row r="46" s="2" customFormat="1" ht="32" customHeight="1" spans="1:13">
      <c r="A46" s="12"/>
      <c r="B46" s="12"/>
      <c r="C46" s="12"/>
      <c r="D46" s="12"/>
      <c r="E46" s="12"/>
      <c r="F46" s="27"/>
      <c r="G46" s="13">
        <v>3.432</v>
      </c>
      <c r="H46" s="13"/>
      <c r="I46" s="13" t="s">
        <v>442</v>
      </c>
      <c r="J46" s="45" t="s">
        <v>449</v>
      </c>
      <c r="K46" s="45" t="s">
        <v>450</v>
      </c>
      <c r="L46" s="13">
        <v>3.432</v>
      </c>
      <c r="M46" s="13"/>
    </row>
    <row r="47" s="2" customFormat="1" ht="39.95" customHeight="1" spans="1:13">
      <c r="A47" s="12"/>
      <c r="B47" s="12"/>
      <c r="C47" s="12"/>
      <c r="D47" s="12"/>
      <c r="E47" s="12"/>
      <c r="F47" s="27"/>
      <c r="G47" s="13">
        <v>243.975</v>
      </c>
      <c r="H47" s="13"/>
      <c r="I47" s="13" t="s">
        <v>442</v>
      </c>
      <c r="J47" s="45" t="s">
        <v>451</v>
      </c>
      <c r="K47" s="45" t="s">
        <v>452</v>
      </c>
      <c r="L47" s="48">
        <v>243.975</v>
      </c>
      <c r="M47" s="13"/>
    </row>
    <row r="48" s="2" customFormat="1" ht="33" customHeight="1" spans="1:13">
      <c r="A48" s="12"/>
      <c r="B48" s="12"/>
      <c r="C48" s="12"/>
      <c r="D48" s="12"/>
      <c r="E48" s="12"/>
      <c r="F48" s="27"/>
      <c r="G48" s="13">
        <v>678.61</v>
      </c>
      <c r="H48" s="13"/>
      <c r="I48" s="13" t="s">
        <v>442</v>
      </c>
      <c r="J48" s="45" t="s">
        <v>453</v>
      </c>
      <c r="K48" s="45" t="s">
        <v>454</v>
      </c>
      <c r="L48" s="48">
        <v>678.61</v>
      </c>
      <c r="M48" s="13"/>
    </row>
    <row r="49" s="2" customFormat="1" ht="33" customHeight="1" spans="1:13">
      <c r="A49" s="12"/>
      <c r="B49" s="12"/>
      <c r="C49" s="12"/>
      <c r="D49" s="12"/>
      <c r="E49" s="12"/>
      <c r="F49" s="27"/>
      <c r="G49" s="13">
        <v>421.68</v>
      </c>
      <c r="H49" s="13"/>
      <c r="I49" s="13" t="s">
        <v>442</v>
      </c>
      <c r="J49" s="45" t="s">
        <v>455</v>
      </c>
      <c r="K49" s="45" t="s">
        <v>454</v>
      </c>
      <c r="L49" s="13">
        <v>421.68</v>
      </c>
      <c r="M49" s="13"/>
    </row>
    <row r="50" s="2" customFormat="1" ht="33" customHeight="1" spans="1:13">
      <c r="A50" s="12"/>
      <c r="B50" s="12"/>
      <c r="C50" s="12"/>
      <c r="D50" s="12"/>
      <c r="E50" s="12"/>
      <c r="F50" s="27"/>
      <c r="G50" s="13">
        <v>767</v>
      </c>
      <c r="H50" s="13"/>
      <c r="I50" s="13" t="s">
        <v>442</v>
      </c>
      <c r="J50" s="45" t="s">
        <v>456</v>
      </c>
      <c r="K50" s="45" t="s">
        <v>454</v>
      </c>
      <c r="L50" s="13">
        <v>767</v>
      </c>
      <c r="M50" s="13"/>
    </row>
    <row r="51" s="2" customFormat="1" ht="39.95" customHeight="1" spans="1:13">
      <c r="A51" s="12"/>
      <c r="B51" s="12"/>
      <c r="C51" s="12"/>
      <c r="D51" s="12"/>
      <c r="E51" s="12"/>
      <c r="F51" s="27"/>
      <c r="G51" s="13">
        <v>21.825</v>
      </c>
      <c r="H51" s="13"/>
      <c r="I51" s="13" t="s">
        <v>442</v>
      </c>
      <c r="J51" s="45" t="s">
        <v>457</v>
      </c>
      <c r="K51" s="45" t="s">
        <v>454</v>
      </c>
      <c r="L51" s="13">
        <v>21.825</v>
      </c>
      <c r="M51" s="13"/>
    </row>
    <row r="52" s="2" customFormat="1" ht="33" customHeight="1" spans="1:13">
      <c r="A52" s="12"/>
      <c r="B52" s="12"/>
      <c r="C52" s="12"/>
      <c r="D52" s="12"/>
      <c r="E52" s="12"/>
      <c r="F52" s="27"/>
      <c r="G52" s="13">
        <v>90</v>
      </c>
      <c r="H52" s="13"/>
      <c r="I52" s="13" t="s">
        <v>426</v>
      </c>
      <c r="J52" s="45" t="s">
        <v>458</v>
      </c>
      <c r="K52" s="45" t="s">
        <v>459</v>
      </c>
      <c r="L52" s="48"/>
      <c r="M52" s="13">
        <v>90</v>
      </c>
    </row>
    <row r="53" s="2" customFormat="1" ht="48" customHeight="1" spans="1:13">
      <c r="A53" s="12"/>
      <c r="B53" s="12"/>
      <c r="C53" s="12"/>
      <c r="D53" s="12"/>
      <c r="E53" s="12"/>
      <c r="F53" s="27"/>
      <c r="G53" s="13">
        <v>34.985698</v>
      </c>
      <c r="H53" s="13"/>
      <c r="I53" s="13" t="s">
        <v>460</v>
      </c>
      <c r="J53" s="12" t="s">
        <v>461</v>
      </c>
      <c r="K53" s="45" t="s">
        <v>462</v>
      </c>
      <c r="L53" s="13">
        <v>34.985698</v>
      </c>
      <c r="M53" s="13"/>
    </row>
    <row r="54" s="2" customFormat="1" ht="33" customHeight="1" spans="1:13">
      <c r="A54" s="12"/>
      <c r="B54" s="12"/>
      <c r="C54" s="12"/>
      <c r="D54" s="12"/>
      <c r="E54" s="12"/>
      <c r="F54" s="27"/>
      <c r="G54" s="13">
        <v>1412.32</v>
      </c>
      <c r="H54" s="13"/>
      <c r="I54" s="13" t="s">
        <v>460</v>
      </c>
      <c r="J54" s="45" t="s">
        <v>18</v>
      </c>
      <c r="K54" s="45" t="s">
        <v>431</v>
      </c>
      <c r="L54" s="48"/>
      <c r="M54" s="13"/>
    </row>
    <row r="55" s="2" customFormat="1" ht="33" customHeight="1" spans="1:13">
      <c r="A55" s="12"/>
      <c r="B55" s="12"/>
      <c r="C55" s="12"/>
      <c r="D55" s="12"/>
      <c r="E55" s="12"/>
      <c r="F55" s="27"/>
      <c r="G55" s="13">
        <v>57.82</v>
      </c>
      <c r="H55" s="13"/>
      <c r="I55" s="13" t="s">
        <v>460</v>
      </c>
      <c r="J55" s="45" t="s">
        <v>463</v>
      </c>
      <c r="K55" s="45" t="s">
        <v>431</v>
      </c>
      <c r="L55" s="48"/>
      <c r="M55" s="13"/>
    </row>
    <row r="56" s="2" customFormat="1" ht="33" customHeight="1" spans="1:13">
      <c r="A56" s="12"/>
      <c r="B56" s="12"/>
      <c r="C56" s="12"/>
      <c r="D56" s="12"/>
      <c r="E56" s="12"/>
      <c r="F56" s="27"/>
      <c r="G56" s="13">
        <v>109.589302</v>
      </c>
      <c r="H56" s="13"/>
      <c r="I56" s="13" t="s">
        <v>460</v>
      </c>
      <c r="J56" s="45" t="s">
        <v>464</v>
      </c>
      <c r="K56" s="45" t="s">
        <v>431</v>
      </c>
      <c r="L56" s="48"/>
      <c r="M56" s="13"/>
    </row>
    <row r="57" s="2" customFormat="1" ht="33" customHeight="1" spans="1:13">
      <c r="A57" s="12"/>
      <c r="B57" s="12"/>
      <c r="C57" s="12"/>
      <c r="D57" s="12"/>
      <c r="E57" s="12"/>
      <c r="F57" s="27"/>
      <c r="G57" s="13">
        <v>167</v>
      </c>
      <c r="H57" s="13"/>
      <c r="I57" s="13" t="s">
        <v>460</v>
      </c>
      <c r="J57" s="45" t="s">
        <v>465</v>
      </c>
      <c r="K57" s="45" t="s">
        <v>431</v>
      </c>
      <c r="L57" s="48"/>
      <c r="M57" s="13"/>
    </row>
    <row r="58" s="2" customFormat="1" ht="33" customHeight="1" spans="1:13">
      <c r="A58" s="12"/>
      <c r="B58" s="12"/>
      <c r="C58" s="12"/>
      <c r="D58" s="12"/>
      <c r="E58" s="12"/>
      <c r="F58" s="27"/>
      <c r="G58" s="13">
        <v>138</v>
      </c>
      <c r="H58" s="13"/>
      <c r="I58" s="13" t="s">
        <v>460</v>
      </c>
      <c r="J58" s="45" t="s">
        <v>466</v>
      </c>
      <c r="K58" s="45" t="s">
        <v>431</v>
      </c>
      <c r="L58" s="48"/>
      <c r="M58" s="13"/>
    </row>
    <row r="59" s="2" customFormat="1" ht="33" customHeight="1" spans="1:13">
      <c r="A59" s="12"/>
      <c r="B59" s="12"/>
      <c r="C59" s="12"/>
      <c r="D59" s="12"/>
      <c r="E59" s="12"/>
      <c r="F59" s="27"/>
      <c r="G59" s="13">
        <v>76.2195</v>
      </c>
      <c r="H59" s="13"/>
      <c r="I59" s="13" t="s">
        <v>460</v>
      </c>
      <c r="J59" s="45" t="s">
        <v>467</v>
      </c>
      <c r="K59" s="45" t="s">
        <v>431</v>
      </c>
      <c r="L59" s="48"/>
      <c r="M59" s="13"/>
    </row>
    <row r="60" s="2" customFormat="1" ht="34" customHeight="1" spans="1:13">
      <c r="A60" s="12"/>
      <c r="B60" s="12"/>
      <c r="C60" s="12"/>
      <c r="D60" s="12"/>
      <c r="E60" s="12"/>
      <c r="F60" s="27"/>
      <c r="G60" s="13">
        <v>147.75</v>
      </c>
      <c r="H60" s="13"/>
      <c r="I60" s="13" t="s">
        <v>460</v>
      </c>
      <c r="J60" s="14" t="s">
        <v>235</v>
      </c>
      <c r="K60" s="55" t="s">
        <v>431</v>
      </c>
      <c r="L60" s="48"/>
      <c r="M60" s="14"/>
    </row>
    <row r="61" s="2" customFormat="1" ht="18" customHeight="1" spans="1:13">
      <c r="A61" s="12">
        <v>2</v>
      </c>
      <c r="B61" s="12" t="s">
        <v>26</v>
      </c>
      <c r="C61" s="12" t="s">
        <v>468</v>
      </c>
      <c r="D61" s="27">
        <v>800</v>
      </c>
      <c r="E61" s="12"/>
      <c r="F61" s="27">
        <v>800</v>
      </c>
      <c r="G61" s="28">
        <v>800</v>
      </c>
      <c r="H61" s="13">
        <v>0</v>
      </c>
      <c r="I61" s="28" t="s">
        <v>460</v>
      </c>
      <c r="J61" s="56" t="s">
        <v>469</v>
      </c>
      <c r="K61" s="28" t="s">
        <v>431</v>
      </c>
      <c r="L61" s="48"/>
      <c r="M61" s="14"/>
    </row>
    <row r="62" s="2" customFormat="1" ht="18" customHeight="1" spans="1:13">
      <c r="A62" s="12"/>
      <c r="B62" s="12"/>
      <c r="C62" s="12"/>
      <c r="D62" s="27"/>
      <c r="E62" s="12"/>
      <c r="F62" s="27"/>
      <c r="G62" s="29"/>
      <c r="H62" s="13"/>
      <c r="I62" s="29"/>
      <c r="J62" s="57"/>
      <c r="K62" s="29"/>
      <c r="L62" s="48"/>
      <c r="M62" s="14"/>
    </row>
    <row r="63" s="2" customFormat="1" ht="18" customHeight="1" spans="1:13">
      <c r="A63" s="12"/>
      <c r="B63" s="12"/>
      <c r="C63" s="12"/>
      <c r="D63" s="27"/>
      <c r="E63" s="12"/>
      <c r="F63" s="27"/>
      <c r="G63" s="30"/>
      <c r="H63" s="13"/>
      <c r="I63" s="30"/>
      <c r="J63" s="23"/>
      <c r="K63" s="30"/>
      <c r="L63" s="48"/>
      <c r="M63" s="14"/>
    </row>
    <row r="64" s="1" customFormat="1" ht="39" customHeight="1" spans="13:13">
      <c r="M64" s="3"/>
    </row>
    <row r="65" s="1" customFormat="1" ht="36" customHeight="1"/>
    <row r="66" s="1" customFormat="1" ht="36" customHeight="1"/>
    <row r="67" s="1" customFormat="1" ht="36.95" customHeight="1"/>
    <row r="68" s="1" customFormat="1" ht="36.95" customHeight="1"/>
    <row r="69" s="1" customFormat="1" ht="36.95" customHeight="1"/>
    <row r="70" s="1" customFormat="1"/>
    <row r="71" s="1" customFormat="1" spans="1:11">
      <c r="A71" s="58"/>
      <c r="B71" s="58"/>
      <c r="C71" s="58"/>
      <c r="D71" s="59"/>
      <c r="E71" s="58"/>
      <c r="F71" s="58"/>
      <c r="G71" s="58"/>
      <c r="H71" s="58"/>
      <c r="I71" s="58"/>
      <c r="J71" s="58"/>
      <c r="K71" s="58"/>
    </row>
    <row r="72" s="1" customFormat="1" spans="1:5">
      <c r="A72" s="58"/>
      <c r="B72" s="58"/>
      <c r="C72" s="58"/>
      <c r="D72" s="59"/>
      <c r="E72" s="58"/>
    </row>
    <row r="73" s="1" customFormat="1" spans="4:4">
      <c r="D73" s="3"/>
    </row>
    <row r="74" s="1" customFormat="1" spans="4:4">
      <c r="D74" s="3"/>
    </row>
    <row r="75" s="1" customFormat="1" spans="4:4">
      <c r="D75" s="3"/>
    </row>
    <row r="76" s="1" customFormat="1" spans="4:4">
      <c r="D76" s="3"/>
    </row>
    <row r="77" s="1" customFormat="1" spans="1:11">
      <c r="A77" s="60"/>
      <c r="K77" s="62"/>
    </row>
    <row r="78" s="1" customFormat="1" spans="1:11">
      <c r="A78" s="61"/>
      <c r="B78" s="61"/>
      <c r="C78" s="61"/>
      <c r="D78" s="61"/>
      <c r="E78" s="61"/>
      <c r="F78" s="58"/>
      <c r="G78" s="58"/>
      <c r="H78" s="58"/>
      <c r="I78" s="58"/>
      <c r="J78" s="58"/>
      <c r="K78" s="58"/>
    </row>
    <row r="79" s="1" customFormat="1" spans="1:11">
      <c r="A79" s="61"/>
      <c r="B79" s="61"/>
      <c r="C79" s="61"/>
      <c r="D79" s="61"/>
      <c r="E79" s="61"/>
      <c r="F79" s="58"/>
      <c r="G79" s="58"/>
      <c r="H79" s="58"/>
      <c r="I79" s="58"/>
      <c r="J79" s="58"/>
      <c r="K79" s="58"/>
    </row>
    <row r="80" s="1" customFormat="1" spans="1:11">
      <c r="A80" s="58"/>
      <c r="B80" s="58"/>
      <c r="C80" s="58"/>
      <c r="D80" s="59"/>
      <c r="E80" s="58"/>
      <c r="F80" s="58"/>
      <c r="G80" s="58"/>
      <c r="H80" s="58"/>
      <c r="I80" s="58"/>
      <c r="J80" s="58"/>
      <c r="K80" s="58"/>
    </row>
    <row r="81" s="1" customFormat="1" spans="1:11">
      <c r="A81" s="58"/>
      <c r="B81" s="58"/>
      <c r="C81" s="58"/>
      <c r="D81" s="59"/>
      <c r="E81" s="58"/>
      <c r="F81" s="58"/>
      <c r="G81" s="58"/>
      <c r="H81" s="58"/>
      <c r="I81" s="58"/>
      <c r="J81" s="58"/>
      <c r="K81" s="58"/>
    </row>
    <row r="82" s="1" customFormat="1" spans="1:11">
      <c r="A82" s="58"/>
      <c r="B82" s="58"/>
      <c r="C82" s="58"/>
      <c r="D82" s="59"/>
      <c r="E82" s="58"/>
      <c r="F82" s="58"/>
      <c r="G82" s="58"/>
      <c r="H82" s="58"/>
      <c r="I82" s="58"/>
      <c r="J82" s="58"/>
      <c r="K82" s="58"/>
    </row>
    <row r="83" s="1" customFormat="1" spans="1:11">
      <c r="A83" s="58"/>
      <c r="B83" s="58"/>
      <c r="C83" s="58"/>
      <c r="D83" s="59"/>
      <c r="E83" s="58"/>
      <c r="F83" s="58"/>
      <c r="G83" s="58"/>
      <c r="H83" s="58"/>
      <c r="I83" s="58"/>
      <c r="J83" s="58"/>
      <c r="K83" s="58"/>
    </row>
  </sheetData>
  <mergeCells count="69">
    <mergeCell ref="A1:K1"/>
    <mergeCell ref="A2:B2"/>
    <mergeCell ref="D2:G2"/>
    <mergeCell ref="B3:E3"/>
    <mergeCell ref="A77:J77"/>
    <mergeCell ref="A3:A5"/>
    <mergeCell ref="A8:A12"/>
    <mergeCell ref="A13:A18"/>
    <mergeCell ref="A23:A30"/>
    <mergeCell ref="A36:A39"/>
    <mergeCell ref="A42:A60"/>
    <mergeCell ref="A61:A63"/>
    <mergeCell ref="B4:B5"/>
    <mergeCell ref="B8:B12"/>
    <mergeCell ref="B13:B18"/>
    <mergeCell ref="B23:B30"/>
    <mergeCell ref="B36:B39"/>
    <mergeCell ref="B42:B60"/>
    <mergeCell ref="B61:B63"/>
    <mergeCell ref="C4:C5"/>
    <mergeCell ref="C8:C12"/>
    <mergeCell ref="C13:C18"/>
    <mergeCell ref="C23:C30"/>
    <mergeCell ref="C36:C39"/>
    <mergeCell ref="C42:C60"/>
    <mergeCell ref="C61:C63"/>
    <mergeCell ref="D4:D5"/>
    <mergeCell ref="D8:D12"/>
    <mergeCell ref="D13:D18"/>
    <mergeCell ref="D23:D30"/>
    <mergeCell ref="D36:D39"/>
    <mergeCell ref="D42:D60"/>
    <mergeCell ref="D61:D63"/>
    <mergeCell ref="E4:E5"/>
    <mergeCell ref="E8:E12"/>
    <mergeCell ref="E13:E18"/>
    <mergeCell ref="E23:E30"/>
    <mergeCell ref="E36:E39"/>
    <mergeCell ref="E42:E60"/>
    <mergeCell ref="E61:E63"/>
    <mergeCell ref="F3:F5"/>
    <mergeCell ref="F8:F12"/>
    <mergeCell ref="F13:F18"/>
    <mergeCell ref="F23:F30"/>
    <mergeCell ref="F36:F39"/>
    <mergeCell ref="F42:F60"/>
    <mergeCell ref="F61:F63"/>
    <mergeCell ref="G3:G5"/>
    <mergeCell ref="G61:G63"/>
    <mergeCell ref="H3:H5"/>
    <mergeCell ref="H8:H12"/>
    <mergeCell ref="H13:H18"/>
    <mergeCell ref="H23:H30"/>
    <mergeCell ref="H36:H39"/>
    <mergeCell ref="H42:H60"/>
    <mergeCell ref="H61:H63"/>
    <mergeCell ref="I3:I5"/>
    <mergeCell ref="I8:I12"/>
    <mergeCell ref="I13:I18"/>
    <mergeCell ref="I23:I30"/>
    <mergeCell ref="I36:I39"/>
    <mergeCell ref="I61:I63"/>
    <mergeCell ref="J3:J5"/>
    <mergeCell ref="J61:J63"/>
    <mergeCell ref="K3:K5"/>
    <mergeCell ref="K8:K12"/>
    <mergeCell ref="K13:K18"/>
    <mergeCell ref="K61:K63"/>
    <mergeCell ref="L3:M4"/>
  </mergeCells>
  <pageMargins left="0.472222222222222" right="0.156944444444444" top="0.511805555555556" bottom="0.708333333333333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大表</vt:lpstr>
      <vt:lpstr>大统筹（分级）</vt:lpstr>
      <vt:lpstr>大统筹（四大类）</vt:lpstr>
      <vt:lpstr>大统筹新增</vt:lpstr>
      <vt:lpstr>小统筹（包含三笔）</vt:lpstr>
      <vt:lpstr>专项扶贫</vt:lpstr>
      <vt:lpstr>专项扶贫（包含精准使用）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szq</dc:creator>
  <cp:lastModifiedBy>WI</cp:lastModifiedBy>
  <dcterms:created xsi:type="dcterms:W3CDTF">2019-11-27T09:33:00Z</dcterms:created>
  <dcterms:modified xsi:type="dcterms:W3CDTF">2024-06-03T09:16:28Z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10B7C93DD56A46C4AAC7661B40C831D8_13</vt:lpwstr>
  </property>
</Properties>
</file>