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tabRatio="470"/>
  </bookViews>
  <sheets>
    <sheet name="电子表格1" sheetId="1" r:id="rId1"/>
    <sheet name="电子表格2" sheetId="2" r:id="rId2"/>
    <sheet name="电子表格3" sheetId="3" r:id="rId3"/>
  </sheets>
  <definedNames>
    <definedName name="_xlnm.Print_Area" localSheetId="0">电子表格1!$A$1:$T$46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<sst xmlns="http://schemas.openxmlformats.org/spreadsheetml/2006/main" count="262" uniqueCount="147">
  <si>
    <t>农村客运经营者成品油补贴公示表（2024年度）</t>
  </si>
  <si>
    <t>填报单位：(盖章)随县农村客运个体</t>
  </si>
  <si>
    <t>企业组织机构代码：**</t>
  </si>
  <si>
    <t>登记注册地：湖北随州随县</t>
  </si>
  <si>
    <t>联系电话：</t>
  </si>
  <si>
    <t>0722-3561898</t>
  </si>
  <si>
    <t>填报日期：</t>
  </si>
  <si>
    <t>序号</t>
  </si>
  <si>
    <t>机动车所有人</t>
  </si>
  <si>
    <t>车辆信息</t>
  </si>
  <si>
    <t>运营信息</t>
  </si>
  <si>
    <t>客运班线信息</t>
  </si>
  <si>
    <t>行驶里程(公里)</t>
  </si>
  <si>
    <t>平均单耗（升/百公里）</t>
  </si>
  <si>
    <t>油耗总量（升）</t>
  </si>
  <si>
    <t>金额（元）</t>
  </si>
  <si>
    <t>车牌号码</t>
  </si>
  <si>
    <t>车龄（年）</t>
  </si>
  <si>
    <t>排放标准</t>
  </si>
  <si>
    <t>发动机功率（千瓦)</t>
  </si>
  <si>
    <t>燃料类型</t>
  </si>
  <si>
    <t>变更情况</t>
  </si>
  <si>
    <t>年运营期限</t>
  </si>
  <si>
    <t>实际运营天数（天）</t>
  </si>
  <si>
    <t>线路起讫</t>
  </si>
  <si>
    <t>线路运营里程（公里）</t>
  </si>
  <si>
    <t>班次</t>
  </si>
  <si>
    <t>年初公里</t>
  </si>
  <si>
    <t>年末公里</t>
  </si>
  <si>
    <t>行驶里程</t>
  </si>
  <si>
    <t>汽/柴油</t>
  </si>
  <si>
    <t>(表里程)</t>
  </si>
  <si>
    <t>（全年）</t>
  </si>
  <si>
    <t>何继兵</t>
  </si>
  <si>
    <t>鄂SE2639</t>
  </si>
  <si>
    <t>国Ⅲ</t>
  </si>
  <si>
    <t>柴油</t>
  </si>
  <si>
    <t>过户</t>
  </si>
  <si>
    <t>20240101-20240828</t>
  </si>
  <si>
    <t>安居-河源店</t>
  </si>
  <si>
    <t>雷晓华</t>
  </si>
  <si>
    <t>鄂SE6765</t>
  </si>
  <si>
    <t>20240101-20240826</t>
  </si>
  <si>
    <t>林良勇</t>
  </si>
  <si>
    <t>鄂SE3360</t>
  </si>
  <si>
    <t>国Ⅳ</t>
  </si>
  <si>
    <t>注销</t>
  </si>
  <si>
    <t>20240101-20240310</t>
  </si>
  <si>
    <t>安居—漂河</t>
  </si>
  <si>
    <t>万斌</t>
  </si>
  <si>
    <t>鄂SE7619</t>
  </si>
  <si>
    <t>20240101-20241022</t>
  </si>
  <si>
    <t>洪山-鲍集</t>
  </si>
  <si>
    <t>郑万涛</t>
  </si>
  <si>
    <t>鄂SE7591</t>
  </si>
  <si>
    <t>20240101-20240614</t>
  </si>
  <si>
    <t>鲍集-洪山</t>
  </si>
  <si>
    <t>林金琼</t>
  </si>
  <si>
    <t>鄂SE7762</t>
  </si>
  <si>
    <t>—</t>
  </si>
  <si>
    <t>20240101-20241231</t>
  </si>
  <si>
    <t>洪山-观音堂</t>
  </si>
  <si>
    <t>郭海龙</t>
  </si>
  <si>
    <t>鄂S36722</t>
  </si>
  <si>
    <t>赵伦华</t>
  </si>
  <si>
    <t>鄂SE7720</t>
  </si>
  <si>
    <t>叶大会</t>
  </si>
  <si>
    <t>鄂SE7778</t>
  </si>
  <si>
    <t>冯继录</t>
  </si>
  <si>
    <t>鄂SE0706</t>
  </si>
  <si>
    <t>洪山-云峰山</t>
  </si>
  <si>
    <t>陈卓</t>
  </si>
  <si>
    <t>鄂SE3199</t>
  </si>
  <si>
    <t>油坊档-环潭</t>
  </si>
  <si>
    <t>孙贤柱</t>
  </si>
  <si>
    <t>鄂SE2019</t>
  </si>
  <si>
    <t>团结-均川</t>
  </si>
  <si>
    <t>李功能</t>
  </si>
  <si>
    <t>鄂SE2179</t>
  </si>
  <si>
    <t>20240101-20240715</t>
  </si>
  <si>
    <t>尚店-三里岗</t>
  </si>
  <si>
    <t>周宗武</t>
  </si>
  <si>
    <t>鄂SE1950</t>
  </si>
  <si>
    <t>万和-倒峡</t>
  </si>
  <si>
    <t>乔梁</t>
  </si>
  <si>
    <t>鄂SE5320</t>
  </si>
  <si>
    <t>万和-辛集</t>
  </si>
  <si>
    <t>丁风</t>
  </si>
  <si>
    <t>鄂SE1653</t>
  </si>
  <si>
    <t>郑光升</t>
  </si>
  <si>
    <t>鄂SE2568</t>
  </si>
  <si>
    <t>小林-固家城</t>
  </si>
  <si>
    <t>李本海</t>
  </si>
  <si>
    <t>鄂SE3385</t>
  </si>
  <si>
    <t>小林-三道河</t>
  </si>
  <si>
    <t>杨修昌</t>
  </si>
  <si>
    <t>鄂SE5915</t>
  </si>
  <si>
    <t>刘启靖</t>
  </si>
  <si>
    <t>鄂SFK311</t>
  </si>
  <si>
    <t>国Ⅱ及以下</t>
  </si>
  <si>
    <t>三道河-草店</t>
  </si>
  <si>
    <t>候守国</t>
  </si>
  <si>
    <t>鄂SFP632</t>
  </si>
  <si>
    <t>殷店-白果树</t>
  </si>
  <si>
    <t>姜金勇</t>
  </si>
  <si>
    <t>鄂SFP309</t>
  </si>
  <si>
    <t>汽油</t>
  </si>
  <si>
    <t>万和-九里湾</t>
  </si>
  <si>
    <t>黄江</t>
  </si>
  <si>
    <t>鄂SEY683</t>
  </si>
  <si>
    <t>朱店-草店</t>
  </si>
  <si>
    <t>华永国</t>
  </si>
  <si>
    <t>鄂SET773</t>
  </si>
  <si>
    <t>草店-东湾村</t>
  </si>
  <si>
    <t>王兵</t>
  </si>
  <si>
    <t>鄂SFN162</t>
  </si>
  <si>
    <t>20240101-20241125</t>
  </si>
  <si>
    <t>车云山-草店</t>
  </si>
  <si>
    <t>王国洲</t>
  </si>
  <si>
    <t>鄂SEQ976</t>
  </si>
  <si>
    <t xml:space="preserve">鹦鹉-殷店 </t>
  </si>
  <si>
    <t>陈红星</t>
  </si>
  <si>
    <t>鄂SEG895</t>
  </si>
  <si>
    <t>20240101-20240704</t>
  </si>
  <si>
    <t>殷店-万和</t>
  </si>
  <si>
    <t>杨立国</t>
  </si>
  <si>
    <t>鄂SER611</t>
  </si>
  <si>
    <t xml:space="preserve">殷店-九枫 </t>
  </si>
  <si>
    <t>涂彬</t>
  </si>
  <si>
    <t>鄂SFS802</t>
  </si>
  <si>
    <t>忤水关-殷店</t>
  </si>
  <si>
    <t>周天保</t>
  </si>
  <si>
    <t>鄂S25153</t>
  </si>
  <si>
    <t>20240101-20241106</t>
  </si>
  <si>
    <t>殷店-容河</t>
  </si>
  <si>
    <t xml:space="preserve">承诺：我承诺本表中所填数据均真实可靠，并承担因数据问题带来的法律责任。     负责人签名：                         日期：                </t>
  </si>
  <si>
    <t>填表说明：</t>
  </si>
  <si>
    <t>1、本表由农村客运经营者填写，统计期为每年的1月1日到12月31日；</t>
  </si>
  <si>
    <t>2、“车辆型号”填写车辆的厂牌和具体型号；“车龄”填写车辆自首次登记之日至填报时的年数；“排放标准”填写国LV、国III、国II；</t>
  </si>
  <si>
    <t xml:space="preserve">                     </t>
  </si>
  <si>
    <r>
      <rPr>
        <sz val="9"/>
        <rFont val="Times New Roman"/>
        <charset val="134"/>
      </rPr>
      <t>3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燃料类型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主要分为以下几类：汽油、柴油、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</t>
    </r>
    <r>
      <rPr>
        <sz val="9"/>
        <rFont val="宋体"/>
        <charset val="134"/>
      </rPr>
      <t>、双燃料、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分品种油品和</t>
    </r>
    <r>
      <rPr>
        <sz val="9"/>
        <rFont val="Times New Roman"/>
        <charset val="134"/>
      </rPr>
      <t>LPG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CNG)</t>
    </r>
    <r>
      <rPr>
        <sz val="9"/>
        <rFont val="宋体"/>
        <charset val="134"/>
      </rPr>
      <t>等；</t>
    </r>
  </si>
  <si>
    <t xml:space="preserve">                      </t>
  </si>
  <si>
    <r>
      <rPr>
        <sz val="9"/>
        <rFont val="Times New Roman"/>
        <charset val="134"/>
      </rPr>
      <t>4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变更情况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按照车辆实际发生情况填写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新增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报废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，无变更则标</t>
    </r>
    <r>
      <rPr>
        <sz val="9"/>
        <rFont val="Times New Roman"/>
        <charset val="134"/>
      </rPr>
      <t>“-”</t>
    </r>
    <r>
      <rPr>
        <sz val="9"/>
        <rFont val="宋体"/>
        <charset val="134"/>
      </rPr>
      <t>；</t>
    </r>
  </si>
  <si>
    <r>
      <rPr>
        <sz val="9"/>
        <rFont val="Times New Roman"/>
        <charset val="134"/>
      </rPr>
      <t>5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年运营期限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填写车辆实际运营的起止日期：如在当年度中车辆停运的，则需要分段填写运营时间；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实际运营天数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填写车辆在本年度实际运营的天数；</t>
    </r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</si>
  <si>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运营方式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填写定线经营、区域经营、循环运行中的一种。采取区域经营的；在客运班线信息的起讫点栏目中填写运营区域，不必填写客运班线信息栏目其他内容；</t>
    </r>
  </si>
  <si>
    <r>
      <rPr>
        <sz val="9"/>
        <rFont val="Times New Roman"/>
        <charset val="134"/>
      </rPr>
      <t>7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起讫点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按道路运输管理机构发放的班车客运标志牌中的《道路客运班线经营许可证明》相应栏目填写；</t>
    </r>
  </si>
  <si>
    <r>
      <rPr>
        <sz val="9"/>
        <rFont val="Times New Roman"/>
        <charset val="134"/>
      </rPr>
      <t>8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年初公里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、</t>
    </r>
    <r>
      <rPr>
        <sz val="9"/>
        <rFont val="Times New Roman"/>
        <charset val="134"/>
      </rPr>
      <t>“</t>
    </r>
    <r>
      <rPr>
        <sz val="9"/>
        <rFont val="宋体"/>
        <charset val="134"/>
      </rPr>
      <t>年末公里</t>
    </r>
    <r>
      <rPr>
        <sz val="9"/>
        <rFont val="Times New Roman"/>
        <charset val="134"/>
      </rPr>
      <t>”</t>
    </r>
    <r>
      <rPr>
        <sz val="9"/>
        <rFont val="宋体"/>
        <charset val="134"/>
      </rPr>
      <t>按照车辆里程表填写。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</si>
</sst>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3" formatCode="_ * #,##0.00_ ;_ * \-#,##0.00_ ;_ * &quot;-&quot;??_ ;_ @_ "/>
    <numFmt numFmtId="176" formatCode="\¥#,##0;\-\¥#,##0"/>
    <numFmt numFmtId="177" formatCode="0_);[Red]\(0\)"/>
    <numFmt numFmtId="178" formatCode="0_ "/>
  </numFmts>
  <fonts count="31">
    <font>
      <sz val="11"/>
      <color theme="1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4"/>
      <name val="方正小标宋简体"/>
      <charset val="134"/>
    </font>
    <font>
      <b/>
      <sz val="10"/>
      <name val="宋体"/>
      <charset val="134"/>
    </font>
    <font>
      <sz val="8"/>
      <name val="Arial Unicode MS"/>
      <charset val="134"/>
    </font>
    <font>
      <sz val="9"/>
      <name val="Arial Unicode MS"/>
      <charset val="134"/>
    </font>
    <font>
      <sz val="9"/>
      <name val="Times New Roman"/>
      <charset val="134"/>
    </font>
    <font>
      <sz val="10"/>
      <name val="Arial Unicode MS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</font>
    <font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7" borderId="20" applyNumberFormat="0" applyAlignment="0" applyProtection="0">
      <alignment vertical="center"/>
    </xf>
    <xf numFmtId="0" fontId="23" fillId="7" borderId="19" applyNumberFormat="0" applyAlignment="0" applyProtection="0">
      <alignment vertical="center"/>
    </xf>
    <xf numFmtId="0" fontId="24" fillId="8" borderId="21" applyNumberFormat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7" fontId="4" fillId="0" borderId="0" xfId="0" applyNumberFormat="1" applyFont="1" applyAlignment="1">
      <alignment horizontal="center" vertical="center" wrapText="1"/>
    </xf>
    <xf numFmtId="178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77" fontId="7" fillId="0" borderId="0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7" fontId="3" fillId="0" borderId="2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178" fontId="3" fillId="0" borderId="14" xfId="0" applyNumberFormat="1" applyFont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178" fontId="3" fillId="0" borderId="5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77" fontId="2" fillId="2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8" fontId="2" fillId="0" borderId="0" xfId="0" applyNumberFormat="1" applyFont="1" applyAlignment="1">
      <alignment horizontal="left" vertical="center" wrapText="1"/>
    </xf>
    <xf numFmtId="178" fontId="2" fillId="0" borderId="0" xfId="0" applyNumberFormat="1" applyFont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 wrapText="1"/>
    </xf>
    <xf numFmtId="177" fontId="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6"/>
  <sheetViews>
    <sheetView tabSelected="1" view="pageBreakPreview" zoomScale="145" zoomScaleNormal="145" workbookViewId="0">
      <selection activeCell="C3" sqref="C3:D3"/>
    </sheetView>
  </sheetViews>
  <sheetFormatPr defaultColWidth="9" defaultRowHeight="15.6"/>
  <cols>
    <col min="1" max="1" width="4.40740740740741" style="6" customWidth="1"/>
    <col min="2" max="2" width="7.14814814814815" style="6" customWidth="1"/>
    <col min="3" max="3" width="10.1666666666667" style="6" customWidth="1"/>
    <col min="4" max="4" width="5.53703703703704" style="7" customWidth="1"/>
    <col min="5" max="5" width="5.66666666666667" style="6" customWidth="1"/>
    <col min="6" max="6" width="5.40740740740741" style="6" customWidth="1"/>
    <col min="7" max="7" width="4.53703703703704" style="6" customWidth="1"/>
    <col min="8" max="8" width="4.14814814814815" style="6" customWidth="1"/>
    <col min="9" max="9" width="9.2037037037037" style="6" customWidth="1"/>
    <col min="10" max="10" width="5.15740740740741" style="6" customWidth="1"/>
    <col min="11" max="11" width="8.9537037037037" style="6" customWidth="1"/>
    <col min="12" max="12" width="4.41666666666667" style="6" customWidth="1"/>
    <col min="13" max="13" width="4.02777777777778" style="6" customWidth="1"/>
    <col min="14" max="14" width="7.5462962962963" style="6" customWidth="1"/>
    <col min="15" max="15" width="7.92592592592593" style="6" customWidth="1"/>
    <col min="16" max="16" width="8.0462962962963" style="6" customWidth="1"/>
    <col min="17" max="17" width="6.62962962962963" style="6" customWidth="1"/>
    <col min="18" max="18" width="6.62962962962963" style="8" customWidth="1"/>
    <col min="19" max="19" width="8.44444444444444" style="9" customWidth="1"/>
    <col min="20" max="16384" width="9" style="1"/>
  </cols>
  <sheetData>
    <row r="1" s="1" customFormat="1" ht="22.5" customHeight="1" spans="1:19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</row>
    <row r="2" s="1" customFormat="1" ht="17" customHeight="1" spans="1:19">
      <c r="A2" s="11" t="s">
        <v>1</v>
      </c>
      <c r="B2" s="11"/>
      <c r="C2" s="11"/>
      <c r="D2" s="11"/>
      <c r="E2" s="11"/>
      <c r="F2" s="11"/>
      <c r="G2" s="11"/>
      <c r="H2" s="11" t="s">
        <v>2</v>
      </c>
      <c r="I2" s="11"/>
      <c r="J2" s="11"/>
      <c r="K2" s="11"/>
      <c r="L2" s="11"/>
      <c r="M2" s="11"/>
      <c r="N2" s="11" t="s">
        <v>3</v>
      </c>
      <c r="O2" s="11"/>
      <c r="P2" s="11"/>
      <c r="Q2" s="11"/>
      <c r="R2" s="11"/>
      <c r="S2" s="9"/>
    </row>
    <row r="3" s="1" customFormat="1" ht="17" customHeight="1" spans="1:19">
      <c r="A3" s="11"/>
      <c r="B3" s="11"/>
      <c r="C3" s="11"/>
      <c r="D3" s="11"/>
      <c r="E3" s="11" t="s">
        <v>4</v>
      </c>
      <c r="F3" s="11"/>
      <c r="G3" s="11" t="s">
        <v>5</v>
      </c>
      <c r="H3" s="11"/>
      <c r="I3" s="11"/>
      <c r="J3" s="11" t="s">
        <v>6</v>
      </c>
      <c r="K3" s="11"/>
      <c r="L3" s="41">
        <v>45874</v>
      </c>
      <c r="M3" s="11"/>
      <c r="N3" s="11"/>
      <c r="O3" s="11"/>
      <c r="P3" s="11"/>
      <c r="Q3" s="11"/>
      <c r="R3" s="53"/>
      <c r="S3" s="9"/>
    </row>
    <row r="4" s="2" customFormat="1" ht="21" customHeight="1" spans="1:19">
      <c r="A4" s="12" t="s">
        <v>7</v>
      </c>
      <c r="B4" s="12" t="s">
        <v>8</v>
      </c>
      <c r="C4" s="13" t="s">
        <v>9</v>
      </c>
      <c r="D4" s="13"/>
      <c r="E4" s="13"/>
      <c r="F4" s="13"/>
      <c r="G4" s="13"/>
      <c r="H4" s="13"/>
      <c r="I4" s="13" t="s">
        <v>10</v>
      </c>
      <c r="J4" s="13"/>
      <c r="K4" s="13" t="s">
        <v>11</v>
      </c>
      <c r="L4" s="13"/>
      <c r="M4" s="13"/>
      <c r="N4" s="13" t="s">
        <v>12</v>
      </c>
      <c r="O4" s="13"/>
      <c r="P4" s="13"/>
      <c r="Q4" s="54" t="s">
        <v>13</v>
      </c>
      <c r="R4" s="55" t="s">
        <v>14</v>
      </c>
      <c r="S4" s="56" t="s">
        <v>15</v>
      </c>
    </row>
    <row r="5" s="2" customFormat="1" ht="20" customHeight="1" spans="1:19">
      <c r="A5" s="14"/>
      <c r="B5" s="14"/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12" t="s">
        <v>26</v>
      </c>
      <c r="N5" s="13" t="s">
        <v>27</v>
      </c>
      <c r="O5" s="13" t="s">
        <v>28</v>
      </c>
      <c r="P5" s="13" t="s">
        <v>29</v>
      </c>
      <c r="Q5" s="13" t="s">
        <v>30</v>
      </c>
      <c r="R5" s="55" t="s">
        <v>30</v>
      </c>
      <c r="S5" s="57"/>
    </row>
    <row r="6" s="2" customFormat="1" ht="11.25" customHeight="1" spans="1:19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3" t="s">
        <v>31</v>
      </c>
      <c r="O6" s="13" t="s">
        <v>31</v>
      </c>
      <c r="P6" s="13" t="s">
        <v>32</v>
      </c>
      <c r="Q6" s="13"/>
      <c r="R6" s="55"/>
      <c r="S6" s="57"/>
    </row>
    <row r="7" s="3" customFormat="1" ht="20" customHeight="1" spans="1:23">
      <c r="A7" s="15">
        <v>1</v>
      </c>
      <c r="B7" s="16" t="s">
        <v>33</v>
      </c>
      <c r="C7" s="16" t="s">
        <v>34</v>
      </c>
      <c r="D7" s="13">
        <v>11</v>
      </c>
      <c r="E7" s="16" t="s">
        <v>35</v>
      </c>
      <c r="F7" s="17">
        <v>91</v>
      </c>
      <c r="G7" s="16" t="s">
        <v>36</v>
      </c>
      <c r="H7" s="16" t="s">
        <v>37</v>
      </c>
      <c r="I7" s="16" t="s">
        <v>38</v>
      </c>
      <c r="J7" s="16">
        <v>220</v>
      </c>
      <c r="K7" s="16" t="s">
        <v>39</v>
      </c>
      <c r="L7" s="16">
        <v>15</v>
      </c>
      <c r="M7" s="42">
        <v>2</v>
      </c>
      <c r="N7" s="25">
        <v>196500</v>
      </c>
      <c r="O7" s="43">
        <f t="shared" ref="O7:O13" si="0">P7+N7</f>
        <v>209700</v>
      </c>
      <c r="P7" s="16">
        <f>M7*2*L7*J7</f>
        <v>13200</v>
      </c>
      <c r="Q7" s="16">
        <v>23.4</v>
      </c>
      <c r="R7" s="58">
        <f>P7/100*Q7</f>
        <v>3088.8</v>
      </c>
      <c r="S7" s="59">
        <f>R7*1.05921</f>
        <v>3271.687848</v>
      </c>
      <c r="T7" s="60"/>
      <c r="U7" s="60"/>
      <c r="V7" s="60"/>
      <c r="W7" s="60"/>
    </row>
    <row r="8" s="3" customFormat="1" ht="20" customHeight="1" spans="1:23">
      <c r="A8" s="15">
        <v>2</v>
      </c>
      <c r="B8" s="16" t="s">
        <v>40</v>
      </c>
      <c r="C8" s="16" t="s">
        <v>41</v>
      </c>
      <c r="D8" s="13">
        <v>11.3</v>
      </c>
      <c r="E8" s="16" t="s">
        <v>35</v>
      </c>
      <c r="F8" s="17">
        <v>91</v>
      </c>
      <c r="G8" s="16" t="s">
        <v>36</v>
      </c>
      <c r="H8" s="16" t="s">
        <v>37</v>
      </c>
      <c r="I8" s="16" t="s">
        <v>42</v>
      </c>
      <c r="J8" s="16">
        <v>220</v>
      </c>
      <c r="K8" s="16" t="s">
        <v>39</v>
      </c>
      <c r="L8" s="16">
        <v>15</v>
      </c>
      <c r="M8" s="42">
        <v>2</v>
      </c>
      <c r="N8" s="25">
        <v>129300</v>
      </c>
      <c r="O8" s="43">
        <f t="shared" si="0"/>
        <v>142500</v>
      </c>
      <c r="P8" s="16">
        <f t="shared" ref="P8:P36" si="1">M8*2*L8*J8</f>
        <v>13200</v>
      </c>
      <c r="Q8" s="16">
        <v>23.4</v>
      </c>
      <c r="R8" s="58">
        <f t="shared" ref="R8:R36" si="2">P8/100*Q8</f>
        <v>3088.8</v>
      </c>
      <c r="S8" s="59">
        <f t="shared" ref="S8:S36" si="3">R8*1.05921</f>
        <v>3271.687848</v>
      </c>
      <c r="T8" s="61"/>
      <c r="U8" s="60"/>
      <c r="V8" s="60"/>
      <c r="W8" s="60"/>
    </row>
    <row r="9" s="3" customFormat="1" ht="20" customHeight="1" spans="1:23">
      <c r="A9" s="15">
        <v>3</v>
      </c>
      <c r="B9" s="16" t="s">
        <v>43</v>
      </c>
      <c r="C9" s="16" t="s">
        <v>44</v>
      </c>
      <c r="D9" s="13">
        <v>11.9</v>
      </c>
      <c r="E9" s="16" t="s">
        <v>45</v>
      </c>
      <c r="F9" s="17">
        <v>88</v>
      </c>
      <c r="G9" s="16" t="s">
        <v>36</v>
      </c>
      <c r="H9" s="16" t="s">
        <v>46</v>
      </c>
      <c r="I9" s="16" t="s">
        <v>47</v>
      </c>
      <c r="J9" s="16">
        <v>70</v>
      </c>
      <c r="K9" s="16" t="s">
        <v>48</v>
      </c>
      <c r="L9" s="16">
        <v>13</v>
      </c>
      <c r="M9" s="42">
        <v>2</v>
      </c>
      <c r="N9" s="25">
        <v>104260</v>
      </c>
      <c r="O9" s="43">
        <f t="shared" si="0"/>
        <v>107900</v>
      </c>
      <c r="P9" s="16">
        <f t="shared" si="1"/>
        <v>3640</v>
      </c>
      <c r="Q9" s="16">
        <v>19.8</v>
      </c>
      <c r="R9" s="58">
        <f t="shared" si="2"/>
        <v>720.72</v>
      </c>
      <c r="S9" s="59">
        <f t="shared" si="3"/>
        <v>763.3938312</v>
      </c>
      <c r="T9" s="60"/>
      <c r="U9" s="60"/>
      <c r="V9" s="60"/>
      <c r="W9" s="60"/>
    </row>
    <row r="10" s="3" customFormat="1" ht="20" customHeight="1" spans="1:23">
      <c r="A10" s="15">
        <v>4</v>
      </c>
      <c r="B10" s="16" t="s">
        <v>49</v>
      </c>
      <c r="C10" s="16" t="s">
        <v>50</v>
      </c>
      <c r="D10" s="13">
        <v>8</v>
      </c>
      <c r="E10" s="16" t="s">
        <v>45</v>
      </c>
      <c r="F10" s="17">
        <v>75</v>
      </c>
      <c r="G10" s="16" t="s">
        <v>36</v>
      </c>
      <c r="H10" s="16" t="s">
        <v>37</v>
      </c>
      <c r="I10" s="16" t="s">
        <v>51</v>
      </c>
      <c r="J10" s="16">
        <v>270</v>
      </c>
      <c r="K10" s="16" t="s">
        <v>52</v>
      </c>
      <c r="L10" s="16">
        <v>12</v>
      </c>
      <c r="M10" s="42">
        <v>3</v>
      </c>
      <c r="N10" s="25">
        <v>130440</v>
      </c>
      <c r="O10" s="43">
        <f t="shared" si="0"/>
        <v>149880</v>
      </c>
      <c r="P10" s="16">
        <f t="shared" si="1"/>
        <v>19440</v>
      </c>
      <c r="Q10" s="16">
        <v>17.6</v>
      </c>
      <c r="R10" s="58">
        <f t="shared" si="2"/>
        <v>3421.44</v>
      </c>
      <c r="S10" s="59">
        <f t="shared" si="3"/>
        <v>3624.0234624</v>
      </c>
      <c r="T10" s="60"/>
      <c r="U10" s="60"/>
      <c r="V10" s="60"/>
      <c r="W10" s="60"/>
    </row>
    <row r="11" s="3" customFormat="1" ht="20" customHeight="1" spans="1:23">
      <c r="A11" s="15">
        <v>5</v>
      </c>
      <c r="B11" s="16" t="s">
        <v>53</v>
      </c>
      <c r="C11" s="16" t="s">
        <v>54</v>
      </c>
      <c r="D11" s="13">
        <v>9.9</v>
      </c>
      <c r="E11" s="16" t="s">
        <v>45</v>
      </c>
      <c r="F11" s="17">
        <v>75</v>
      </c>
      <c r="G11" s="16" t="s">
        <v>36</v>
      </c>
      <c r="H11" s="16" t="s">
        <v>37</v>
      </c>
      <c r="I11" s="16" t="s">
        <v>55</v>
      </c>
      <c r="J11" s="16">
        <v>155</v>
      </c>
      <c r="K11" s="16" t="s">
        <v>56</v>
      </c>
      <c r="L11" s="16">
        <v>12</v>
      </c>
      <c r="M11" s="42">
        <v>3</v>
      </c>
      <c r="N11" s="25">
        <v>130440</v>
      </c>
      <c r="O11" s="43">
        <f t="shared" si="0"/>
        <v>141600</v>
      </c>
      <c r="P11" s="16">
        <f t="shared" si="1"/>
        <v>11160</v>
      </c>
      <c r="Q11" s="16">
        <v>17.6</v>
      </c>
      <c r="R11" s="58">
        <f t="shared" si="2"/>
        <v>1964.16</v>
      </c>
      <c r="S11" s="59">
        <f t="shared" si="3"/>
        <v>2080.4579136</v>
      </c>
      <c r="T11" s="60"/>
      <c r="U11" s="60"/>
      <c r="V11" s="60"/>
      <c r="W11" s="60"/>
    </row>
    <row r="12" s="3" customFormat="1" ht="20" customHeight="1" spans="1:23">
      <c r="A12" s="15">
        <v>6</v>
      </c>
      <c r="B12" s="16" t="s">
        <v>57</v>
      </c>
      <c r="C12" s="16" t="s">
        <v>58</v>
      </c>
      <c r="D12" s="13">
        <v>9.9</v>
      </c>
      <c r="E12" s="16" t="s">
        <v>45</v>
      </c>
      <c r="F12" s="17">
        <v>85</v>
      </c>
      <c r="G12" s="16" t="s">
        <v>36</v>
      </c>
      <c r="H12" s="16" t="s">
        <v>59</v>
      </c>
      <c r="I12" s="16" t="s">
        <v>60</v>
      </c>
      <c r="J12" s="16">
        <v>340</v>
      </c>
      <c r="K12" s="16" t="s">
        <v>61</v>
      </c>
      <c r="L12" s="16">
        <v>22</v>
      </c>
      <c r="M12" s="42">
        <v>4</v>
      </c>
      <c r="N12" s="25">
        <v>351020</v>
      </c>
      <c r="O12" s="43">
        <f t="shared" si="0"/>
        <v>410860</v>
      </c>
      <c r="P12" s="16">
        <f t="shared" si="1"/>
        <v>59840</v>
      </c>
      <c r="Q12" s="16">
        <v>19.8</v>
      </c>
      <c r="R12" s="58">
        <f t="shared" si="2"/>
        <v>11848.32</v>
      </c>
      <c r="S12" s="59">
        <f t="shared" si="3"/>
        <v>12549.8590272</v>
      </c>
      <c r="T12" s="60"/>
      <c r="U12" s="60"/>
      <c r="V12" s="60"/>
      <c r="W12" s="60"/>
    </row>
    <row r="13" s="3" customFormat="1" ht="20" customHeight="1" spans="1:23">
      <c r="A13" s="15">
        <v>7</v>
      </c>
      <c r="B13" s="16" t="s">
        <v>62</v>
      </c>
      <c r="C13" s="16" t="s">
        <v>63</v>
      </c>
      <c r="D13" s="13">
        <v>9.9</v>
      </c>
      <c r="E13" s="16" t="s">
        <v>45</v>
      </c>
      <c r="F13" s="17">
        <v>85</v>
      </c>
      <c r="G13" s="16" t="s">
        <v>36</v>
      </c>
      <c r="H13" s="16" t="s">
        <v>59</v>
      </c>
      <c r="I13" s="16" t="s">
        <v>60</v>
      </c>
      <c r="J13" s="16">
        <v>340</v>
      </c>
      <c r="K13" s="16" t="s">
        <v>61</v>
      </c>
      <c r="L13" s="16">
        <v>22</v>
      </c>
      <c r="M13" s="42">
        <v>4</v>
      </c>
      <c r="N13" s="25">
        <v>350830</v>
      </c>
      <c r="O13" s="43">
        <f t="shared" si="0"/>
        <v>410670</v>
      </c>
      <c r="P13" s="16">
        <f t="shared" si="1"/>
        <v>59840</v>
      </c>
      <c r="Q13" s="16">
        <v>19.8</v>
      </c>
      <c r="R13" s="58">
        <f t="shared" si="2"/>
        <v>11848.32</v>
      </c>
      <c r="S13" s="59">
        <f t="shared" si="3"/>
        <v>12549.8590272</v>
      </c>
      <c r="T13" s="60"/>
      <c r="U13" s="60"/>
      <c r="V13" s="60"/>
      <c r="W13" s="60"/>
    </row>
    <row r="14" s="3" customFormat="1" ht="20" customHeight="1" spans="1:23">
      <c r="A14" s="15">
        <v>8</v>
      </c>
      <c r="B14" s="16" t="s">
        <v>64</v>
      </c>
      <c r="C14" s="16" t="s">
        <v>65</v>
      </c>
      <c r="D14" s="13">
        <v>8</v>
      </c>
      <c r="E14" s="16" t="s">
        <v>45</v>
      </c>
      <c r="F14" s="17">
        <v>85</v>
      </c>
      <c r="G14" s="16" t="s">
        <v>36</v>
      </c>
      <c r="H14" s="16" t="s">
        <v>37</v>
      </c>
      <c r="I14" s="16" t="s">
        <v>38</v>
      </c>
      <c r="J14" s="16">
        <v>220</v>
      </c>
      <c r="K14" s="16" t="s">
        <v>61</v>
      </c>
      <c r="L14" s="16">
        <v>22</v>
      </c>
      <c r="M14" s="42">
        <v>4</v>
      </c>
      <c r="N14" s="25">
        <v>390540</v>
      </c>
      <c r="O14" s="43">
        <f t="shared" ref="O14:O26" si="4">P14+N14</f>
        <v>429260</v>
      </c>
      <c r="P14" s="16">
        <f t="shared" si="1"/>
        <v>38720</v>
      </c>
      <c r="Q14" s="16">
        <v>19.8</v>
      </c>
      <c r="R14" s="58">
        <f t="shared" si="2"/>
        <v>7666.56</v>
      </c>
      <c r="S14" s="59">
        <f t="shared" si="3"/>
        <v>8120.4970176</v>
      </c>
      <c r="T14" s="60"/>
      <c r="U14" s="60"/>
      <c r="V14" s="60"/>
      <c r="W14" s="60"/>
    </row>
    <row r="15" s="3" customFormat="1" ht="20" customHeight="1" spans="1:23">
      <c r="A15" s="15">
        <v>9</v>
      </c>
      <c r="B15" s="16" t="s">
        <v>66</v>
      </c>
      <c r="C15" s="16" t="s">
        <v>67</v>
      </c>
      <c r="D15" s="13">
        <v>8</v>
      </c>
      <c r="E15" s="16" t="s">
        <v>45</v>
      </c>
      <c r="F15" s="17">
        <v>85</v>
      </c>
      <c r="G15" s="16" t="s">
        <v>36</v>
      </c>
      <c r="H15" s="16" t="s">
        <v>37</v>
      </c>
      <c r="I15" s="16" t="s">
        <v>38</v>
      </c>
      <c r="J15" s="16">
        <v>220</v>
      </c>
      <c r="K15" s="16" t="s">
        <v>61</v>
      </c>
      <c r="L15" s="16">
        <v>22</v>
      </c>
      <c r="M15" s="42">
        <v>4</v>
      </c>
      <c r="N15" s="25">
        <v>390540</v>
      </c>
      <c r="O15" s="43">
        <f t="shared" si="4"/>
        <v>429260</v>
      </c>
      <c r="P15" s="16">
        <f t="shared" si="1"/>
        <v>38720</v>
      </c>
      <c r="Q15" s="16">
        <v>19.8</v>
      </c>
      <c r="R15" s="58">
        <f t="shared" si="2"/>
        <v>7666.56</v>
      </c>
      <c r="S15" s="59">
        <f t="shared" si="3"/>
        <v>8120.4970176</v>
      </c>
      <c r="T15" s="60"/>
      <c r="U15" s="60"/>
      <c r="V15" s="60"/>
      <c r="W15" s="60"/>
    </row>
    <row r="16" s="3" customFormat="1" ht="20" customHeight="1" spans="1:23">
      <c r="A16" s="15">
        <v>10</v>
      </c>
      <c r="B16" s="16" t="s">
        <v>68</v>
      </c>
      <c r="C16" s="16" t="s">
        <v>69</v>
      </c>
      <c r="D16" s="13">
        <v>13.4</v>
      </c>
      <c r="E16" s="16" t="s">
        <v>35</v>
      </c>
      <c r="F16" s="17">
        <v>70</v>
      </c>
      <c r="G16" s="16" t="s">
        <v>36</v>
      </c>
      <c r="H16" s="16" t="s">
        <v>59</v>
      </c>
      <c r="I16" s="16" t="s">
        <v>60</v>
      </c>
      <c r="J16" s="16">
        <v>340</v>
      </c>
      <c r="K16" s="16" t="s">
        <v>70</v>
      </c>
      <c r="L16" s="16">
        <v>27</v>
      </c>
      <c r="M16" s="42">
        <v>3</v>
      </c>
      <c r="N16" s="25">
        <v>583020</v>
      </c>
      <c r="O16" s="43">
        <f t="shared" si="4"/>
        <v>638100</v>
      </c>
      <c r="P16" s="16">
        <f t="shared" si="1"/>
        <v>55080</v>
      </c>
      <c r="Q16" s="16">
        <v>18.2</v>
      </c>
      <c r="R16" s="58">
        <f t="shared" si="2"/>
        <v>10024.56</v>
      </c>
      <c r="S16" s="59">
        <f t="shared" si="3"/>
        <v>10618.1141976</v>
      </c>
      <c r="T16" s="60"/>
      <c r="U16" s="60"/>
      <c r="V16" s="60"/>
      <c r="W16" s="60"/>
    </row>
    <row r="17" s="3" customFormat="1" ht="20" customHeight="1" spans="1:23">
      <c r="A17" s="15">
        <v>11</v>
      </c>
      <c r="B17" s="16" t="s">
        <v>71</v>
      </c>
      <c r="C17" s="16" t="s">
        <v>72</v>
      </c>
      <c r="D17" s="13">
        <v>11.8</v>
      </c>
      <c r="E17" s="16" t="s">
        <v>35</v>
      </c>
      <c r="F17" s="17">
        <v>85</v>
      </c>
      <c r="G17" s="16" t="s">
        <v>36</v>
      </c>
      <c r="H17" s="16" t="s">
        <v>59</v>
      </c>
      <c r="I17" s="16" t="s">
        <v>60</v>
      </c>
      <c r="J17" s="16">
        <v>340</v>
      </c>
      <c r="K17" s="16" t="s">
        <v>73</v>
      </c>
      <c r="L17" s="16">
        <v>30</v>
      </c>
      <c r="M17" s="42">
        <v>2</v>
      </c>
      <c r="N17" s="25">
        <v>612000</v>
      </c>
      <c r="O17" s="43">
        <f t="shared" si="4"/>
        <v>652800</v>
      </c>
      <c r="P17" s="16">
        <f t="shared" si="1"/>
        <v>40800</v>
      </c>
      <c r="Q17" s="16">
        <v>19.8</v>
      </c>
      <c r="R17" s="58">
        <f t="shared" si="2"/>
        <v>8078.4</v>
      </c>
      <c r="S17" s="59">
        <f t="shared" si="3"/>
        <v>8556.722064</v>
      </c>
      <c r="T17" s="60"/>
      <c r="U17" s="60"/>
      <c r="V17" s="60"/>
      <c r="W17" s="60"/>
    </row>
    <row r="18" s="3" customFormat="1" ht="20" customHeight="1" spans="1:23">
      <c r="A18" s="15">
        <v>12</v>
      </c>
      <c r="B18" s="16" t="s">
        <v>74</v>
      </c>
      <c r="C18" s="16" t="s">
        <v>75</v>
      </c>
      <c r="D18" s="13">
        <v>12.4</v>
      </c>
      <c r="E18" s="16" t="s">
        <v>45</v>
      </c>
      <c r="F18" s="17">
        <v>83</v>
      </c>
      <c r="G18" s="16" t="s">
        <v>36</v>
      </c>
      <c r="H18" s="16" t="s">
        <v>59</v>
      </c>
      <c r="I18" s="16" t="s">
        <v>60</v>
      </c>
      <c r="J18" s="16">
        <v>340</v>
      </c>
      <c r="K18" s="16" t="s">
        <v>76</v>
      </c>
      <c r="L18" s="16">
        <v>26</v>
      </c>
      <c r="M18" s="42">
        <v>2</v>
      </c>
      <c r="N18" s="25">
        <v>354432</v>
      </c>
      <c r="O18" s="43">
        <f t="shared" si="4"/>
        <v>389792</v>
      </c>
      <c r="P18" s="16">
        <f t="shared" si="1"/>
        <v>35360</v>
      </c>
      <c r="Q18" s="16">
        <v>19.8</v>
      </c>
      <c r="R18" s="58">
        <f t="shared" si="2"/>
        <v>7001.28</v>
      </c>
      <c r="S18" s="59">
        <f t="shared" si="3"/>
        <v>7415.8257888</v>
      </c>
      <c r="T18" s="60"/>
      <c r="U18" s="60"/>
      <c r="V18" s="60"/>
      <c r="W18" s="60"/>
    </row>
    <row r="19" s="3" customFormat="1" ht="20" customHeight="1" spans="1:23">
      <c r="A19" s="15">
        <v>13</v>
      </c>
      <c r="B19" s="16" t="s">
        <v>77</v>
      </c>
      <c r="C19" s="16" t="s">
        <v>78</v>
      </c>
      <c r="D19" s="13">
        <v>12.2</v>
      </c>
      <c r="E19" s="16" t="s">
        <v>45</v>
      </c>
      <c r="F19" s="17">
        <v>88</v>
      </c>
      <c r="G19" s="16" t="s">
        <v>36</v>
      </c>
      <c r="H19" s="16" t="s">
        <v>46</v>
      </c>
      <c r="I19" s="16" t="s">
        <v>79</v>
      </c>
      <c r="J19" s="16">
        <v>170</v>
      </c>
      <c r="K19" s="16" t="s">
        <v>80</v>
      </c>
      <c r="L19" s="16">
        <v>25.5</v>
      </c>
      <c r="M19" s="42">
        <v>2</v>
      </c>
      <c r="N19" s="25">
        <v>387910</v>
      </c>
      <c r="O19" s="43">
        <f t="shared" si="4"/>
        <v>405250</v>
      </c>
      <c r="P19" s="16">
        <f t="shared" si="1"/>
        <v>17340</v>
      </c>
      <c r="Q19" s="16">
        <v>19.8</v>
      </c>
      <c r="R19" s="58">
        <f t="shared" si="2"/>
        <v>3433.32</v>
      </c>
      <c r="S19" s="59">
        <f t="shared" si="3"/>
        <v>3636.6068772</v>
      </c>
      <c r="T19" s="60"/>
      <c r="U19" s="60"/>
      <c r="V19" s="60"/>
      <c r="W19" s="60"/>
    </row>
    <row r="20" s="3" customFormat="1" ht="20" customHeight="1" spans="1:23">
      <c r="A20" s="15">
        <v>14</v>
      </c>
      <c r="B20" s="16" t="s">
        <v>81</v>
      </c>
      <c r="C20" s="16" t="s">
        <v>82</v>
      </c>
      <c r="D20" s="13">
        <v>12.3</v>
      </c>
      <c r="E20" s="16" t="s">
        <v>45</v>
      </c>
      <c r="F20" s="17">
        <v>88</v>
      </c>
      <c r="G20" s="16" t="s">
        <v>36</v>
      </c>
      <c r="H20" s="16" t="s">
        <v>59</v>
      </c>
      <c r="I20" s="16" t="s">
        <v>60</v>
      </c>
      <c r="J20" s="16">
        <v>340</v>
      </c>
      <c r="K20" s="16" t="s">
        <v>83</v>
      </c>
      <c r="L20" s="16">
        <v>22</v>
      </c>
      <c r="M20" s="42">
        <v>3</v>
      </c>
      <c r="N20" s="25">
        <v>449768</v>
      </c>
      <c r="O20" s="43">
        <f t="shared" si="4"/>
        <v>494648</v>
      </c>
      <c r="P20" s="16">
        <f t="shared" si="1"/>
        <v>44880</v>
      </c>
      <c r="Q20" s="16">
        <v>19.8</v>
      </c>
      <c r="R20" s="58">
        <f t="shared" si="2"/>
        <v>8886.24</v>
      </c>
      <c r="S20" s="59">
        <f t="shared" si="3"/>
        <v>9412.3942704</v>
      </c>
      <c r="T20" s="60"/>
      <c r="U20" s="60"/>
      <c r="V20" s="60"/>
      <c r="W20" s="60"/>
    </row>
    <row r="21" s="3" customFormat="1" ht="20" customHeight="1" spans="1:23">
      <c r="A21" s="15">
        <v>15</v>
      </c>
      <c r="B21" s="16" t="s">
        <v>84</v>
      </c>
      <c r="C21" s="16" t="s">
        <v>85</v>
      </c>
      <c r="D21" s="13">
        <v>10.3</v>
      </c>
      <c r="E21" s="16" t="s">
        <v>45</v>
      </c>
      <c r="F21" s="17">
        <v>88</v>
      </c>
      <c r="G21" s="16" t="s">
        <v>36</v>
      </c>
      <c r="H21" s="16" t="s">
        <v>37</v>
      </c>
      <c r="I21" s="16" t="s">
        <v>42</v>
      </c>
      <c r="J21" s="16">
        <v>220</v>
      </c>
      <c r="K21" s="16" t="s">
        <v>86</v>
      </c>
      <c r="L21" s="16">
        <v>36</v>
      </c>
      <c r="M21" s="42">
        <v>2</v>
      </c>
      <c r="N21" s="25">
        <v>411408</v>
      </c>
      <c r="O21" s="43">
        <f t="shared" si="4"/>
        <v>443088</v>
      </c>
      <c r="P21" s="16">
        <f t="shared" si="1"/>
        <v>31680</v>
      </c>
      <c r="Q21" s="16">
        <v>19.8</v>
      </c>
      <c r="R21" s="58">
        <f t="shared" si="2"/>
        <v>6272.64</v>
      </c>
      <c r="S21" s="59">
        <f t="shared" si="3"/>
        <v>6644.0430144</v>
      </c>
      <c r="T21" s="60"/>
      <c r="U21" s="60"/>
      <c r="V21" s="60"/>
      <c r="W21" s="60"/>
    </row>
    <row r="22" s="3" customFormat="1" ht="20" customHeight="1" spans="1:23">
      <c r="A22" s="15">
        <v>16</v>
      </c>
      <c r="B22" s="16" t="s">
        <v>87</v>
      </c>
      <c r="C22" s="16" t="s">
        <v>88</v>
      </c>
      <c r="D22" s="13">
        <v>11.8</v>
      </c>
      <c r="E22" s="16" t="s">
        <v>45</v>
      </c>
      <c r="F22" s="17">
        <v>88</v>
      </c>
      <c r="G22" s="16" t="s">
        <v>36</v>
      </c>
      <c r="H22" s="16" t="s">
        <v>37</v>
      </c>
      <c r="I22" s="16" t="s">
        <v>38</v>
      </c>
      <c r="J22" s="16">
        <v>220</v>
      </c>
      <c r="K22" s="16" t="s">
        <v>86</v>
      </c>
      <c r="L22" s="16">
        <v>60</v>
      </c>
      <c r="M22" s="42">
        <v>2</v>
      </c>
      <c r="N22" s="25">
        <v>819120</v>
      </c>
      <c r="O22" s="43">
        <f t="shared" si="4"/>
        <v>871920</v>
      </c>
      <c r="P22" s="16">
        <f t="shared" si="1"/>
        <v>52800</v>
      </c>
      <c r="Q22" s="16">
        <v>19.8</v>
      </c>
      <c r="R22" s="58">
        <f t="shared" si="2"/>
        <v>10454.4</v>
      </c>
      <c r="S22" s="59">
        <f t="shared" si="3"/>
        <v>11073.405024</v>
      </c>
      <c r="T22" s="60"/>
      <c r="U22" s="60"/>
      <c r="V22" s="60"/>
      <c r="W22" s="60"/>
    </row>
    <row r="23" s="3" customFormat="1" ht="20" customHeight="1" spans="1:23">
      <c r="A23" s="15">
        <v>18</v>
      </c>
      <c r="B23" s="16" t="s">
        <v>89</v>
      </c>
      <c r="C23" s="16" t="s">
        <v>90</v>
      </c>
      <c r="D23" s="13">
        <v>11</v>
      </c>
      <c r="E23" s="16" t="s">
        <v>45</v>
      </c>
      <c r="F23" s="17">
        <v>83</v>
      </c>
      <c r="G23" s="16" t="s">
        <v>36</v>
      </c>
      <c r="H23" s="16" t="s">
        <v>37</v>
      </c>
      <c r="I23" s="16" t="s">
        <v>38</v>
      </c>
      <c r="J23" s="16">
        <v>220</v>
      </c>
      <c r="K23" s="16" t="s">
        <v>91</v>
      </c>
      <c r="L23" s="16">
        <v>18</v>
      </c>
      <c r="M23" s="42">
        <v>6</v>
      </c>
      <c r="N23" s="44">
        <v>673920</v>
      </c>
      <c r="O23" s="43">
        <f t="shared" si="4"/>
        <v>721440</v>
      </c>
      <c r="P23" s="16">
        <f t="shared" si="1"/>
        <v>47520</v>
      </c>
      <c r="Q23" s="16">
        <v>19.8</v>
      </c>
      <c r="R23" s="58">
        <f t="shared" si="2"/>
        <v>9408.96</v>
      </c>
      <c r="S23" s="59">
        <f t="shared" si="3"/>
        <v>9966.0645216</v>
      </c>
      <c r="T23" s="60"/>
      <c r="U23" s="60"/>
      <c r="V23" s="60"/>
      <c r="W23" s="60"/>
    </row>
    <row r="24" s="4" customFormat="1" ht="20" customHeight="1" spans="1:23">
      <c r="A24" s="15">
        <v>19</v>
      </c>
      <c r="B24" s="18" t="s">
        <v>92</v>
      </c>
      <c r="C24" s="18" t="s">
        <v>93</v>
      </c>
      <c r="D24" s="19">
        <v>12.5</v>
      </c>
      <c r="E24" s="18" t="s">
        <v>45</v>
      </c>
      <c r="F24" s="20">
        <v>83</v>
      </c>
      <c r="G24" s="18" t="s">
        <v>36</v>
      </c>
      <c r="H24" s="18" t="s">
        <v>46</v>
      </c>
      <c r="I24" s="16" t="s">
        <v>51</v>
      </c>
      <c r="J24" s="18">
        <v>290</v>
      </c>
      <c r="K24" s="18" t="s">
        <v>94</v>
      </c>
      <c r="L24" s="18">
        <v>18</v>
      </c>
      <c r="M24" s="45">
        <v>5</v>
      </c>
      <c r="N24" s="25">
        <v>624420</v>
      </c>
      <c r="O24" s="43">
        <f t="shared" si="4"/>
        <v>676620</v>
      </c>
      <c r="P24" s="16">
        <f t="shared" si="1"/>
        <v>52200</v>
      </c>
      <c r="Q24" s="18">
        <v>19.8</v>
      </c>
      <c r="R24" s="58">
        <f t="shared" si="2"/>
        <v>10335.6</v>
      </c>
      <c r="S24" s="59">
        <f t="shared" si="3"/>
        <v>10947.570876</v>
      </c>
      <c r="T24" s="60"/>
      <c r="U24" s="62"/>
      <c r="V24" s="60"/>
      <c r="W24" s="62"/>
    </row>
    <row r="25" s="3" customFormat="1" ht="20" customHeight="1" spans="1:23">
      <c r="A25" s="15">
        <v>20</v>
      </c>
      <c r="B25" s="16" t="s">
        <v>95</v>
      </c>
      <c r="C25" s="16" t="s">
        <v>96</v>
      </c>
      <c r="D25" s="13">
        <v>10</v>
      </c>
      <c r="E25" s="16" t="s">
        <v>35</v>
      </c>
      <c r="F25" s="17">
        <v>73</v>
      </c>
      <c r="G25" s="16" t="s">
        <v>36</v>
      </c>
      <c r="H25" s="16" t="s">
        <v>37</v>
      </c>
      <c r="I25" s="16" t="s">
        <v>42</v>
      </c>
      <c r="J25" s="16">
        <v>220</v>
      </c>
      <c r="K25" s="16" t="s">
        <v>94</v>
      </c>
      <c r="L25" s="16">
        <v>18</v>
      </c>
      <c r="M25" s="42">
        <v>5</v>
      </c>
      <c r="N25" s="25">
        <v>924890</v>
      </c>
      <c r="O25" s="43">
        <f t="shared" si="4"/>
        <v>964490</v>
      </c>
      <c r="P25" s="16">
        <f t="shared" si="1"/>
        <v>39600</v>
      </c>
      <c r="Q25" s="16">
        <v>18.2</v>
      </c>
      <c r="R25" s="58">
        <f t="shared" si="2"/>
        <v>7207.2</v>
      </c>
      <c r="S25" s="59">
        <f t="shared" si="3"/>
        <v>7633.938312</v>
      </c>
      <c r="T25" s="60"/>
      <c r="U25" s="60"/>
      <c r="V25" s="60"/>
      <c r="W25" s="60"/>
    </row>
    <row r="26" s="3" customFormat="1" ht="20" customHeight="1" spans="1:23">
      <c r="A26" s="15">
        <v>21</v>
      </c>
      <c r="B26" s="16" t="s">
        <v>97</v>
      </c>
      <c r="C26" s="16" t="s">
        <v>98</v>
      </c>
      <c r="D26" s="13">
        <v>8.5</v>
      </c>
      <c r="E26" s="16" t="s">
        <v>99</v>
      </c>
      <c r="F26" s="17">
        <v>65</v>
      </c>
      <c r="G26" s="16" t="s">
        <v>36</v>
      </c>
      <c r="H26" s="16" t="s">
        <v>37</v>
      </c>
      <c r="I26" s="16" t="s">
        <v>42</v>
      </c>
      <c r="J26" s="16">
        <v>220</v>
      </c>
      <c r="K26" s="16" t="s">
        <v>100</v>
      </c>
      <c r="L26" s="16">
        <v>15</v>
      </c>
      <c r="M26" s="42">
        <v>4</v>
      </c>
      <c r="N26" s="25">
        <v>622400</v>
      </c>
      <c r="O26" s="43">
        <f t="shared" ref="O26:O42" si="5">P26+N26</f>
        <v>648800</v>
      </c>
      <c r="P26" s="16">
        <f t="shared" si="1"/>
        <v>26400</v>
      </c>
      <c r="Q26" s="16">
        <v>17.6</v>
      </c>
      <c r="R26" s="58">
        <f t="shared" si="2"/>
        <v>4646.4</v>
      </c>
      <c r="S26" s="59">
        <f t="shared" si="3"/>
        <v>4921.513344</v>
      </c>
      <c r="T26" s="60"/>
      <c r="U26" s="60"/>
      <c r="V26" s="60"/>
      <c r="W26" s="60"/>
    </row>
    <row r="27" s="3" customFormat="1" ht="20" customHeight="1" spans="1:23">
      <c r="A27" s="15">
        <v>22</v>
      </c>
      <c r="B27" s="16" t="s">
        <v>101</v>
      </c>
      <c r="C27" s="16" t="s">
        <v>102</v>
      </c>
      <c r="D27" s="13">
        <v>8.3</v>
      </c>
      <c r="E27" s="16" t="s">
        <v>45</v>
      </c>
      <c r="F27" s="17">
        <v>80</v>
      </c>
      <c r="G27" s="16" t="s">
        <v>36</v>
      </c>
      <c r="H27" s="16" t="s">
        <v>37</v>
      </c>
      <c r="I27" s="16" t="s">
        <v>38</v>
      </c>
      <c r="J27" s="16">
        <v>220</v>
      </c>
      <c r="K27" s="16" t="s">
        <v>103</v>
      </c>
      <c r="L27" s="16">
        <v>27</v>
      </c>
      <c r="M27" s="42">
        <v>4</v>
      </c>
      <c r="N27" s="25">
        <v>513000</v>
      </c>
      <c r="O27" s="43">
        <f t="shared" si="5"/>
        <v>560520</v>
      </c>
      <c r="P27" s="16">
        <f t="shared" si="1"/>
        <v>47520</v>
      </c>
      <c r="Q27" s="16">
        <v>19.8</v>
      </c>
      <c r="R27" s="58">
        <f t="shared" si="2"/>
        <v>9408.96</v>
      </c>
      <c r="S27" s="59">
        <f t="shared" si="3"/>
        <v>9966.0645216</v>
      </c>
      <c r="T27" s="60"/>
      <c r="U27" s="60"/>
      <c r="V27" s="60"/>
      <c r="W27" s="60"/>
    </row>
    <row r="28" s="3" customFormat="1" ht="20" customHeight="1" spans="1:23">
      <c r="A28" s="15">
        <v>23</v>
      </c>
      <c r="B28" s="16" t="s">
        <v>104</v>
      </c>
      <c r="C28" s="16" t="s">
        <v>105</v>
      </c>
      <c r="D28" s="13">
        <v>10.2</v>
      </c>
      <c r="E28" s="16" t="s">
        <v>45</v>
      </c>
      <c r="F28" s="17">
        <v>78</v>
      </c>
      <c r="G28" s="16" t="s">
        <v>106</v>
      </c>
      <c r="H28" s="16" t="s">
        <v>59</v>
      </c>
      <c r="I28" s="16" t="s">
        <v>60</v>
      </c>
      <c r="J28" s="16">
        <v>340</v>
      </c>
      <c r="K28" s="16" t="s">
        <v>107</v>
      </c>
      <c r="L28" s="16">
        <v>30</v>
      </c>
      <c r="M28" s="42">
        <v>2</v>
      </c>
      <c r="N28" s="25">
        <v>273480</v>
      </c>
      <c r="O28" s="43">
        <f t="shared" si="5"/>
        <v>314280</v>
      </c>
      <c r="P28" s="16">
        <f t="shared" si="1"/>
        <v>40800</v>
      </c>
      <c r="Q28" s="16">
        <v>19.6</v>
      </c>
      <c r="R28" s="58">
        <f t="shared" si="2"/>
        <v>7996.8</v>
      </c>
      <c r="S28" s="59">
        <f t="shared" si="3"/>
        <v>8470.290528</v>
      </c>
      <c r="T28" s="60"/>
      <c r="U28" s="60"/>
      <c r="V28" s="60"/>
      <c r="W28" s="60"/>
    </row>
    <row r="29" s="4" customFormat="1" ht="20" customHeight="1" spans="1:23">
      <c r="A29" s="21">
        <v>24</v>
      </c>
      <c r="B29" s="18" t="s">
        <v>108</v>
      </c>
      <c r="C29" s="18" t="s">
        <v>109</v>
      </c>
      <c r="D29" s="19">
        <v>10.3</v>
      </c>
      <c r="E29" s="18" t="s">
        <v>45</v>
      </c>
      <c r="F29" s="20">
        <v>82</v>
      </c>
      <c r="G29" s="18" t="s">
        <v>106</v>
      </c>
      <c r="H29" s="18" t="s">
        <v>59</v>
      </c>
      <c r="I29" s="18" t="s">
        <v>60</v>
      </c>
      <c r="J29" s="18">
        <v>340</v>
      </c>
      <c r="K29" s="18" t="s">
        <v>110</v>
      </c>
      <c r="L29" s="18">
        <v>28</v>
      </c>
      <c r="M29" s="45">
        <v>2</v>
      </c>
      <c r="N29" s="44">
        <v>233856</v>
      </c>
      <c r="O29" s="46">
        <f t="shared" si="5"/>
        <v>271936</v>
      </c>
      <c r="P29" s="16">
        <f t="shared" si="1"/>
        <v>38080</v>
      </c>
      <c r="Q29" s="18">
        <v>21.2</v>
      </c>
      <c r="R29" s="58">
        <f t="shared" si="2"/>
        <v>8072.96</v>
      </c>
      <c r="S29" s="59">
        <f t="shared" si="3"/>
        <v>8550.9599616</v>
      </c>
      <c r="T29" s="62"/>
      <c r="U29" s="62"/>
      <c r="V29" s="62"/>
      <c r="W29" s="62"/>
    </row>
    <row r="30" s="3" customFormat="1" ht="20" customHeight="1" spans="1:23">
      <c r="A30" s="15">
        <v>25</v>
      </c>
      <c r="B30" s="16" t="s">
        <v>111</v>
      </c>
      <c r="C30" s="16" t="s">
        <v>112</v>
      </c>
      <c r="D30" s="13">
        <v>10.7</v>
      </c>
      <c r="E30" s="16" t="s">
        <v>45</v>
      </c>
      <c r="F30" s="17">
        <v>83</v>
      </c>
      <c r="G30" s="16" t="s">
        <v>106</v>
      </c>
      <c r="H30" s="16" t="s">
        <v>59</v>
      </c>
      <c r="I30" s="16" t="s">
        <v>60</v>
      </c>
      <c r="J30" s="16">
        <v>340</v>
      </c>
      <c r="K30" s="16" t="s">
        <v>113</v>
      </c>
      <c r="L30" s="16">
        <v>13</v>
      </c>
      <c r="M30" s="42">
        <v>4</v>
      </c>
      <c r="N30" s="25">
        <v>268008</v>
      </c>
      <c r="O30" s="43">
        <f t="shared" si="5"/>
        <v>303368</v>
      </c>
      <c r="P30" s="16">
        <f t="shared" si="1"/>
        <v>35360</v>
      </c>
      <c r="Q30" s="16">
        <v>21.2</v>
      </c>
      <c r="R30" s="58">
        <f t="shared" si="2"/>
        <v>7496.32</v>
      </c>
      <c r="S30" s="59">
        <f t="shared" si="3"/>
        <v>7940.1771072</v>
      </c>
      <c r="T30" s="60"/>
      <c r="U30" s="60"/>
      <c r="V30" s="60"/>
      <c r="W30" s="60"/>
    </row>
    <row r="31" s="3" customFormat="1" ht="20" customHeight="1" spans="1:23">
      <c r="A31" s="15">
        <v>26</v>
      </c>
      <c r="B31" s="16" t="s">
        <v>114</v>
      </c>
      <c r="C31" s="16" t="s">
        <v>115</v>
      </c>
      <c r="D31" s="13">
        <v>10.2</v>
      </c>
      <c r="E31" s="16" t="s">
        <v>45</v>
      </c>
      <c r="F31" s="17">
        <v>88</v>
      </c>
      <c r="G31" s="16" t="s">
        <v>106</v>
      </c>
      <c r="H31" s="16" t="s">
        <v>46</v>
      </c>
      <c r="I31" s="16" t="s">
        <v>116</v>
      </c>
      <c r="J31" s="22">
        <v>320</v>
      </c>
      <c r="K31" s="16" t="s">
        <v>117</v>
      </c>
      <c r="L31" s="16">
        <v>17.5</v>
      </c>
      <c r="M31" s="42">
        <v>2</v>
      </c>
      <c r="N31" s="25">
        <v>143990</v>
      </c>
      <c r="O31" s="43">
        <f t="shared" si="5"/>
        <v>166390</v>
      </c>
      <c r="P31" s="16">
        <f t="shared" si="1"/>
        <v>22400</v>
      </c>
      <c r="Q31" s="16">
        <v>21.2</v>
      </c>
      <c r="R31" s="58">
        <f t="shared" si="2"/>
        <v>4748.8</v>
      </c>
      <c r="S31" s="59">
        <f t="shared" si="3"/>
        <v>5029.976448</v>
      </c>
      <c r="T31" s="60"/>
      <c r="U31" s="60"/>
      <c r="V31" s="60"/>
      <c r="W31" s="60"/>
    </row>
    <row r="32" s="3" customFormat="1" ht="20" customHeight="1" spans="1:23">
      <c r="A32" s="15">
        <v>27</v>
      </c>
      <c r="B32" s="16" t="s">
        <v>118</v>
      </c>
      <c r="C32" s="16" t="s">
        <v>119</v>
      </c>
      <c r="D32" s="13">
        <v>10.6</v>
      </c>
      <c r="E32" s="16" t="s">
        <v>45</v>
      </c>
      <c r="F32" s="17">
        <v>82</v>
      </c>
      <c r="G32" s="16" t="s">
        <v>106</v>
      </c>
      <c r="H32" s="16" t="s">
        <v>59</v>
      </c>
      <c r="I32" s="16" t="s">
        <v>60</v>
      </c>
      <c r="J32" s="47">
        <v>340</v>
      </c>
      <c r="K32" s="16" t="s">
        <v>120</v>
      </c>
      <c r="L32" s="16">
        <v>18</v>
      </c>
      <c r="M32" s="42">
        <v>4</v>
      </c>
      <c r="N32" s="25">
        <v>358560</v>
      </c>
      <c r="O32" s="43">
        <f t="shared" si="5"/>
        <v>407520</v>
      </c>
      <c r="P32" s="16">
        <f t="shared" si="1"/>
        <v>48960</v>
      </c>
      <c r="Q32" s="16">
        <v>21.2</v>
      </c>
      <c r="R32" s="58">
        <f t="shared" si="2"/>
        <v>10379.52</v>
      </c>
      <c r="S32" s="59">
        <f t="shared" si="3"/>
        <v>10994.0913792</v>
      </c>
      <c r="T32" s="61"/>
      <c r="U32" s="60"/>
      <c r="V32" s="60"/>
      <c r="W32" s="60"/>
    </row>
    <row r="33" s="3" customFormat="1" ht="20" customHeight="1" spans="1:23">
      <c r="A33" s="15">
        <v>28</v>
      </c>
      <c r="B33" s="16" t="s">
        <v>121</v>
      </c>
      <c r="C33" s="16" t="s">
        <v>122</v>
      </c>
      <c r="D33" s="13">
        <v>12.2</v>
      </c>
      <c r="E33" s="16" t="s">
        <v>45</v>
      </c>
      <c r="F33" s="17">
        <v>79</v>
      </c>
      <c r="G33" s="16" t="s">
        <v>106</v>
      </c>
      <c r="H33" s="16" t="s">
        <v>46</v>
      </c>
      <c r="I33" s="16" t="s">
        <v>123</v>
      </c>
      <c r="J33" s="16">
        <v>180</v>
      </c>
      <c r="K33" s="16" t="s">
        <v>124</v>
      </c>
      <c r="L33" s="16">
        <v>35</v>
      </c>
      <c r="M33" s="42">
        <v>3</v>
      </c>
      <c r="N33" s="25">
        <v>542850</v>
      </c>
      <c r="O33" s="43">
        <f t="shared" si="5"/>
        <v>580650</v>
      </c>
      <c r="P33" s="16">
        <f t="shared" si="1"/>
        <v>37800</v>
      </c>
      <c r="Q33" s="16">
        <v>19.6</v>
      </c>
      <c r="R33" s="58">
        <f t="shared" si="2"/>
        <v>7408.8</v>
      </c>
      <c r="S33" s="59">
        <f t="shared" si="3"/>
        <v>7847.475048</v>
      </c>
      <c r="T33" s="60"/>
      <c r="U33" s="60"/>
      <c r="V33" s="60"/>
      <c r="W33" s="60"/>
    </row>
    <row r="34" s="3" customFormat="1" ht="20" customHeight="1" spans="1:23">
      <c r="A34" s="15">
        <v>29</v>
      </c>
      <c r="B34" s="16" t="s">
        <v>125</v>
      </c>
      <c r="C34" s="16" t="s">
        <v>126</v>
      </c>
      <c r="D34" s="13">
        <v>11</v>
      </c>
      <c r="E34" s="16" t="s">
        <v>45</v>
      </c>
      <c r="F34" s="17">
        <v>62</v>
      </c>
      <c r="G34" s="16" t="s">
        <v>106</v>
      </c>
      <c r="H34" s="16" t="s">
        <v>59</v>
      </c>
      <c r="I34" s="16" t="s">
        <v>60</v>
      </c>
      <c r="J34" s="48">
        <v>340</v>
      </c>
      <c r="K34" s="16" t="s">
        <v>127</v>
      </c>
      <c r="L34" s="16">
        <v>22</v>
      </c>
      <c r="M34" s="42">
        <v>4</v>
      </c>
      <c r="N34" s="25">
        <v>344256</v>
      </c>
      <c r="O34" s="43">
        <f t="shared" si="5"/>
        <v>404096</v>
      </c>
      <c r="P34" s="16">
        <f t="shared" si="1"/>
        <v>59840</v>
      </c>
      <c r="Q34" s="16">
        <v>18.9</v>
      </c>
      <c r="R34" s="58">
        <f t="shared" si="2"/>
        <v>11309.76</v>
      </c>
      <c r="S34" s="59">
        <f t="shared" si="3"/>
        <v>11979.4108896</v>
      </c>
      <c r="T34" s="60"/>
      <c r="U34" s="60"/>
      <c r="V34" s="60"/>
      <c r="W34" s="60"/>
    </row>
    <row r="35" s="3" customFormat="1" ht="20" customHeight="1" spans="1:23">
      <c r="A35" s="15">
        <v>30</v>
      </c>
      <c r="B35" s="22" t="s">
        <v>128</v>
      </c>
      <c r="C35" s="22" t="s">
        <v>129</v>
      </c>
      <c r="D35" s="12">
        <v>8.2</v>
      </c>
      <c r="E35" s="22" t="s">
        <v>45</v>
      </c>
      <c r="F35" s="23">
        <v>79</v>
      </c>
      <c r="G35" s="22" t="s">
        <v>106</v>
      </c>
      <c r="H35" s="22" t="s">
        <v>37</v>
      </c>
      <c r="I35" s="16" t="s">
        <v>42</v>
      </c>
      <c r="J35" s="49">
        <v>220</v>
      </c>
      <c r="K35" s="22" t="s">
        <v>130</v>
      </c>
      <c r="L35" s="22">
        <v>17</v>
      </c>
      <c r="M35" s="50">
        <v>4</v>
      </c>
      <c r="N35" s="51">
        <v>323000</v>
      </c>
      <c r="O35" s="52">
        <f t="shared" si="5"/>
        <v>352920</v>
      </c>
      <c r="P35" s="16">
        <f t="shared" si="1"/>
        <v>29920</v>
      </c>
      <c r="Q35" s="22">
        <v>19.6</v>
      </c>
      <c r="R35" s="58">
        <f t="shared" si="2"/>
        <v>5864.32</v>
      </c>
      <c r="S35" s="59">
        <f t="shared" si="3"/>
        <v>6211.5463872</v>
      </c>
      <c r="T35" s="60"/>
      <c r="U35" s="60"/>
      <c r="V35" s="60"/>
      <c r="W35" s="60"/>
    </row>
    <row r="36" s="3" customFormat="1" ht="20" customHeight="1" spans="1:23">
      <c r="A36" s="15">
        <v>31</v>
      </c>
      <c r="B36" s="24" t="s">
        <v>131</v>
      </c>
      <c r="C36" s="25" t="s">
        <v>132</v>
      </c>
      <c r="D36" s="26">
        <v>11.2</v>
      </c>
      <c r="E36" s="25" t="s">
        <v>99</v>
      </c>
      <c r="F36" s="27">
        <v>79</v>
      </c>
      <c r="G36" s="25" t="s">
        <v>106</v>
      </c>
      <c r="H36" s="25" t="s">
        <v>46</v>
      </c>
      <c r="I36" s="25" t="s">
        <v>133</v>
      </c>
      <c r="J36" s="25">
        <v>300</v>
      </c>
      <c r="K36" s="25" t="s">
        <v>134</v>
      </c>
      <c r="L36" s="25">
        <v>20</v>
      </c>
      <c r="M36" s="25">
        <v>4</v>
      </c>
      <c r="N36" s="25">
        <v>472800</v>
      </c>
      <c r="O36" s="25">
        <f t="shared" si="5"/>
        <v>520800</v>
      </c>
      <c r="P36" s="16">
        <f t="shared" si="1"/>
        <v>48000</v>
      </c>
      <c r="Q36" s="25">
        <v>19.6</v>
      </c>
      <c r="R36" s="58">
        <f t="shared" si="2"/>
        <v>9408</v>
      </c>
      <c r="S36" s="59">
        <f t="shared" si="3"/>
        <v>9965.04768</v>
      </c>
      <c r="T36" s="60"/>
      <c r="U36" s="60"/>
      <c r="V36" s="60"/>
      <c r="W36" s="60"/>
    </row>
    <row r="37" s="5" customFormat="1" ht="14" customHeight="1" spans="1:19">
      <c r="A37" s="28"/>
      <c r="B37" s="29"/>
      <c r="C37" s="29"/>
      <c r="D37" s="30"/>
      <c r="E37" s="29"/>
      <c r="F37" s="31"/>
      <c r="G37" s="29"/>
      <c r="H37" s="29"/>
      <c r="I37" s="29"/>
      <c r="J37" s="29"/>
      <c r="K37" s="29"/>
      <c r="L37" s="29"/>
      <c r="M37" s="29"/>
      <c r="N37" s="29"/>
      <c r="O37" s="29"/>
      <c r="P37" s="29">
        <f>SUM(P7:P36)</f>
        <v>1110100</v>
      </c>
      <c r="Q37" s="29"/>
      <c r="R37" s="63">
        <f>SUM(R7:R36)</f>
        <v>219156.92</v>
      </c>
      <c r="S37" s="64">
        <f>SUM(S7:S36)</f>
        <v>232133.2012332</v>
      </c>
    </row>
    <row r="38" s="2" customFormat="1" ht="10" customHeight="1" spans="1:19">
      <c r="A38" s="32" t="s">
        <v>135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65"/>
      <c r="S38" s="65"/>
    </row>
    <row r="39" s="2" customFormat="1" ht="10" customHeight="1" spans="1:19">
      <c r="A39" s="33" t="s">
        <v>136</v>
      </c>
      <c r="B39" s="34"/>
      <c r="C39" s="34" t="s">
        <v>137</v>
      </c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66"/>
    </row>
    <row r="40" s="2" customFormat="1" ht="10" customHeight="1" spans="1:19">
      <c r="A40" s="35"/>
      <c r="B40" s="34"/>
      <c r="C40" s="34" t="s">
        <v>138</v>
      </c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66"/>
    </row>
    <row r="41" s="2" customFormat="1" ht="9" customHeight="1" spans="1:19">
      <c r="A41" s="35" t="s">
        <v>139</v>
      </c>
      <c r="B41" s="35"/>
      <c r="C41" s="35" t="s">
        <v>140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66"/>
    </row>
    <row r="42" s="2" customFormat="1" ht="11" customHeight="1" spans="1:19">
      <c r="A42" s="35" t="s">
        <v>141</v>
      </c>
      <c r="B42" s="35"/>
      <c r="C42" s="35" t="s">
        <v>142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66"/>
    </row>
    <row r="43" s="2" customFormat="1" ht="12" customHeight="1" spans="1:19">
      <c r="A43" s="35" t="s">
        <v>141</v>
      </c>
      <c r="B43" s="35"/>
      <c r="C43" s="35" t="s">
        <v>143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66"/>
    </row>
    <row r="44" s="2" customFormat="1" ht="11" customHeight="1" spans="1:19">
      <c r="A44" s="35" t="s">
        <v>141</v>
      </c>
      <c r="B44" s="35"/>
      <c r="C44" s="35" t="s">
        <v>144</v>
      </c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66"/>
    </row>
    <row r="45" s="2" customFormat="1" ht="15" customHeight="1" spans="1:19">
      <c r="A45" s="35" t="s">
        <v>141</v>
      </c>
      <c r="B45" s="35"/>
      <c r="C45" s="35" t="s">
        <v>145</v>
      </c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66"/>
    </row>
    <row r="46" s="2" customFormat="1" ht="15" customHeight="1" spans="1:19">
      <c r="A46" s="35" t="s">
        <v>139</v>
      </c>
      <c r="B46" s="35"/>
      <c r="C46" s="35" t="s">
        <v>146</v>
      </c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66"/>
    </row>
    <row r="47" s="2" customFormat="1" ht="12" spans="1:19">
      <c r="A47" s="36" t="s">
        <v>141</v>
      </c>
      <c r="B47" s="36"/>
      <c r="C47" s="36"/>
      <c r="D47" s="36"/>
      <c r="E47" s="36"/>
      <c r="F47" s="36"/>
      <c r="G47" s="36"/>
      <c r="H47" s="36"/>
      <c r="I47" s="36"/>
      <c r="J47" s="30"/>
      <c r="K47" s="36"/>
      <c r="L47" s="30"/>
      <c r="M47" s="30"/>
      <c r="N47" s="36"/>
      <c r="O47" s="36"/>
      <c r="P47" s="36"/>
      <c r="Q47" s="36"/>
      <c r="R47" s="36"/>
      <c r="S47" s="67"/>
    </row>
    <row r="58" s="1" customFormat="1" spans="1:19">
      <c r="A58" s="37"/>
      <c r="B58" s="37"/>
      <c r="C58" s="37"/>
      <c r="D58" s="38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68"/>
      <c r="S58" s="9"/>
    </row>
    <row r="59" s="1" customFormat="1" ht="14.4" spans="1:19">
      <c r="A59" s="30"/>
      <c r="B59" s="30"/>
      <c r="C59" s="30"/>
      <c r="D59" s="38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69"/>
      <c r="S59" s="9"/>
    </row>
    <row r="60" s="1" customFormat="1" ht="31.5" customHeight="1" spans="1:19">
      <c r="A60" s="30"/>
      <c r="B60" s="30"/>
      <c r="C60" s="30"/>
      <c r="D60" s="38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69"/>
      <c r="S60" s="9"/>
    </row>
    <row r="61" s="1" customFormat="1" ht="14.4" spans="1:19">
      <c r="A61" s="30"/>
      <c r="B61" s="30"/>
      <c r="C61" s="30"/>
      <c r="D61" s="39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69"/>
      <c r="S61" s="9"/>
    </row>
    <row r="62" s="1" customFormat="1" ht="14.4" spans="1:19">
      <c r="A62" s="30"/>
      <c r="B62" s="30"/>
      <c r="C62" s="40"/>
      <c r="D62" s="39"/>
      <c r="E62" s="40"/>
      <c r="F62" s="40"/>
      <c r="G62" s="40"/>
      <c r="H62" s="40"/>
      <c r="I62" s="30"/>
      <c r="J62" s="30"/>
      <c r="K62" s="30"/>
      <c r="L62" s="30"/>
      <c r="M62" s="30"/>
      <c r="N62" s="30"/>
      <c r="O62" s="30"/>
      <c r="P62" s="30"/>
      <c r="Q62" s="30"/>
      <c r="R62" s="69"/>
      <c r="S62" s="9"/>
    </row>
    <row r="63" s="1" customFormat="1" spans="1:19">
      <c r="A63" s="37"/>
      <c r="B63" s="37"/>
      <c r="C63" s="37"/>
      <c r="D63" s="38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68"/>
      <c r="S63" s="9"/>
    </row>
    <row r="64" s="1" customFormat="1" spans="1:19">
      <c r="A64" s="37"/>
      <c r="B64" s="37"/>
      <c r="C64" s="37"/>
      <c r="D64" s="38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68"/>
      <c r="S64" s="9"/>
    </row>
    <row r="66" ht="14.4" spans="1:18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</sheetData>
  <mergeCells count="40">
    <mergeCell ref="A1:R1"/>
    <mergeCell ref="A2:G2"/>
    <mergeCell ref="H2:M2"/>
    <mergeCell ref="N2:R2"/>
    <mergeCell ref="A3:B3"/>
    <mergeCell ref="C3:D3"/>
    <mergeCell ref="E3:F3"/>
    <mergeCell ref="G3:I3"/>
    <mergeCell ref="J3:K3"/>
    <mergeCell ref="L3:N3"/>
    <mergeCell ref="C4:H4"/>
    <mergeCell ref="I4:J4"/>
    <mergeCell ref="K4:M4"/>
    <mergeCell ref="N4:P4"/>
    <mergeCell ref="A38:S38"/>
    <mergeCell ref="A39:B39"/>
    <mergeCell ref="C39:R39"/>
    <mergeCell ref="C40:R40"/>
    <mergeCell ref="C41:R41"/>
    <mergeCell ref="C42:R42"/>
    <mergeCell ref="C43:R43"/>
    <mergeCell ref="C44:R44"/>
    <mergeCell ref="C45:R45"/>
    <mergeCell ref="C46:R46"/>
    <mergeCell ref="A4:A6"/>
    <mergeCell ref="B4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Q5:Q6"/>
    <mergeCell ref="R5:R6"/>
    <mergeCell ref="S4:S6"/>
  </mergeCells>
  <pageMargins left="1.0625" right="0.236111111111111" top="0.432638888888889" bottom="0.354166666666667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电子表格1</vt:lpstr>
      <vt:lpstr>电子表格2</vt:lpstr>
      <vt:lpstr>电子表格3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缘来是你</cp:lastModifiedBy>
  <cp:revision>3</cp:revision>
  <dcterms:created xsi:type="dcterms:W3CDTF">2022-06-05T07:27:00Z</dcterms:created>
  <dcterms:modified xsi:type="dcterms:W3CDTF">2025-10-21T06:48:19Z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AE196E988DB54C9297EEC846CAFC5C30_13</vt:lpwstr>
  </property>
  <property fmtid="{D5CDD505-2E9C-101B-9397-08002B2CF9AE}" pid="3" name="KSOProductBuildVer">
    <vt:lpwstr>2052-12.1.0.23125</vt:lpwstr>
  </property>
</Properties>
</file>