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面试资格复审结果" sheetId="1" r:id="rId1"/>
  </sheets>
  <definedNames>
    <definedName name="_xlnm._FilterDatabase" localSheetId="0" hidden="1">面试资格复审结果!$A$2:$I$31</definedName>
    <definedName name="_xlnm.Print_Area" localSheetId="0">面试资格复审结果!$A$1:$I$15</definedName>
    <definedName name="_xlnm.Print_Titles" localSheetId="0">面试资格复审结果!$2:$2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<sst xmlns="http://schemas.openxmlformats.org/spreadsheetml/2006/main" count="117" uniqueCount="38">
  <si>
    <t>随县事业单位2025下半年统一公开招聘面试成绩及总成绩</t>
  </si>
  <si>
    <t>序号</t>
  </si>
  <si>
    <t>姓名</t>
  </si>
  <si>
    <t>性别</t>
  </si>
  <si>
    <t>报考单位名称</t>
  </si>
  <si>
    <t>报考岗位名称</t>
  </si>
  <si>
    <t>报考岗位代码</t>
  </si>
  <si>
    <t>笔试百分制成绩</t>
  </si>
  <si>
    <t>面试百分制成绩</t>
  </si>
  <si>
    <t>总成绩</t>
  </si>
  <si>
    <t>杨鑫雨</t>
  </si>
  <si>
    <t>男</t>
  </si>
  <si>
    <t>随县吴山水系运维中心</t>
  </si>
  <si>
    <t>信息技术岗</t>
  </si>
  <si>
    <t>25059</t>
  </si>
  <si>
    <t>李杲洁</t>
  </si>
  <si>
    <t>张祖旺</t>
  </si>
  <si>
    <t>王禹森</t>
  </si>
  <si>
    <t>随县天河口水库运维中心</t>
  </si>
  <si>
    <t>工程管理岗</t>
  </si>
  <si>
    <t>25060</t>
  </si>
  <si>
    <t>余照瑜</t>
  </si>
  <si>
    <t>时一鸣</t>
  </si>
  <si>
    <t>缺考</t>
  </si>
  <si>
    <t>随县自然资源和规划局下属自然资源和规划所</t>
  </si>
  <si>
    <t>技术员</t>
  </si>
  <si>
    <t>25061</t>
  </si>
  <si>
    <t>吴正伟</t>
  </si>
  <si>
    <t>随县均川镇农业农村服务中心</t>
  </si>
  <si>
    <t>综合岗</t>
  </si>
  <si>
    <t>25062</t>
  </si>
  <si>
    <t>宋伦</t>
  </si>
  <si>
    <t>女</t>
  </si>
  <si>
    <t>刘聪</t>
  </si>
  <si>
    <t>随县乡镇卫生院</t>
  </si>
  <si>
    <t>西医医师</t>
  </si>
  <si>
    <t>中医医师</t>
  </si>
  <si>
    <t>康复技师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</si>
</sst>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00_ "/>
  </numFmts>
  <fonts count="26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/>
    <xf numFmtId="0" fontId="2" fillId="0" borderId="0" xfId="49" applyFont="1" applyFill="1" applyAlignment="1">
      <alignment wrapText="1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/>
    <xf numFmtId="0" fontId="2" fillId="0" borderId="0" xfId="49" applyFont="1" applyFill="1" applyAlignment="1">
      <alignment shrinkToFit="1"/>
    </xf>
    <xf numFmtId="176" fontId="2" fillId="0" borderId="0" xfId="49" applyNumberFormat="1" applyFont="1" applyFill="1" applyAlignment="1">
      <alignment shrinkToFit="1"/>
    </xf>
    <xf numFmtId="0" fontId="3" fillId="0" borderId="0" xfId="49" applyNumberFormat="1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pane ySplit="2" topLeftCell="A18" activePane="bottomLeft" state="frozen"/>
      <selection/>
      <selection pane="bottomLeft" activeCell="I8" sqref="I8"/>
    </sheetView>
  </sheetViews>
  <sheetFormatPr defaultColWidth="9" defaultRowHeight="27.75" customHeight="1"/>
  <cols>
    <col min="1" max="1" width="6.5" style="2" customWidth="1"/>
    <col min="2" max="2" width="7.89166666666667" style="2" customWidth="1"/>
    <col min="3" max="3" width="7.125" style="2" customWidth="1"/>
    <col min="4" max="4" width="20.5" style="3" customWidth="1"/>
    <col min="5" max="5" width="15.125" style="4" customWidth="1"/>
    <col min="6" max="6" width="17" style="5" customWidth="1"/>
    <col min="7" max="7" width="14.625" style="6" customWidth="1"/>
    <col min="8" max="8" width="14.625" style="7" customWidth="1"/>
    <col min="9" max="9" width="14.625" style="6" customWidth="1"/>
    <col min="10" max="16384" width="9" style="2"/>
  </cols>
  <sheetData>
    <row r="1" ht="40.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9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2" t="s">
        <v>8</v>
      </c>
      <c r="I2" s="10" t="s">
        <v>9</v>
      </c>
    </row>
    <row r="3" s="2" customFormat="1" customHeight="1" spans="1:9">
      <c r="A3" s="13">
        <v>1</v>
      </c>
      <c r="B3" s="13" t="s">
        <v>10</v>
      </c>
      <c r="C3" s="13" t="s">
        <v>11</v>
      </c>
      <c r="D3" s="14" t="s">
        <v>12</v>
      </c>
      <c r="E3" s="13" t="s">
        <v>13</v>
      </c>
      <c r="F3" s="13" t="s">
        <v>14</v>
      </c>
      <c r="G3" s="15">
        <v>77.21</v>
      </c>
      <c r="H3" s="16">
        <v>81.46</v>
      </c>
      <c r="I3" s="17">
        <f t="shared" ref="I3:I29" si="0">G3*0.4+H3*0.6</f>
        <v>79.76</v>
      </c>
    </row>
    <row r="4" s="2" customFormat="1" customHeight="1" spans="1:9">
      <c r="A4" s="13">
        <v>2</v>
      </c>
      <c r="B4" s="13" t="s">
        <v>15</v>
      </c>
      <c r="C4" s="13" t="s">
        <v>11</v>
      </c>
      <c r="D4" s="14" t="s">
        <v>12</v>
      </c>
      <c r="E4" s="13" t="s">
        <v>13</v>
      </c>
      <c r="F4" s="13" t="s">
        <v>14</v>
      </c>
      <c r="G4" s="15">
        <v>78.65</v>
      </c>
      <c r="H4" s="16">
        <v>79.24</v>
      </c>
      <c r="I4" s="17">
        <f t="shared" si="0"/>
        <v>79.004</v>
      </c>
    </row>
    <row r="5" s="2" customFormat="1" customHeight="1" spans="1:9">
      <c r="A5" s="13">
        <v>3</v>
      </c>
      <c r="B5" s="13" t="s">
        <v>16</v>
      </c>
      <c r="C5" s="13" t="s">
        <v>11</v>
      </c>
      <c r="D5" s="14" t="s">
        <v>12</v>
      </c>
      <c r="E5" s="13" t="s">
        <v>13</v>
      </c>
      <c r="F5" s="13" t="s">
        <v>14</v>
      </c>
      <c r="G5" s="15">
        <v>78.0433333333333</v>
      </c>
      <c r="H5" s="16">
        <v>78.16</v>
      </c>
      <c r="I5" s="17">
        <f t="shared" si="0"/>
        <v>78.1133333333333</v>
      </c>
    </row>
    <row r="6" s="2" customFormat="1" customHeight="1" spans="1:9">
      <c r="A6" s="13">
        <v>4</v>
      </c>
      <c r="B6" s="13" t="s">
        <v>17</v>
      </c>
      <c r="C6" s="13" t="s">
        <v>11</v>
      </c>
      <c r="D6" s="14" t="s">
        <v>18</v>
      </c>
      <c r="E6" s="13" t="s">
        <v>19</v>
      </c>
      <c r="F6" s="13" t="s">
        <v>20</v>
      </c>
      <c r="G6" s="17">
        <v>76.9666666666667</v>
      </c>
      <c r="H6" s="16">
        <v>80.72</v>
      </c>
      <c r="I6" s="17">
        <f t="shared" si="0"/>
        <v>79.2186666666667</v>
      </c>
    </row>
    <row r="7" s="2" customFormat="1" customHeight="1" spans="1:9">
      <c r="A7" s="13">
        <v>5</v>
      </c>
      <c r="B7" s="13" t="s">
        <v>21</v>
      </c>
      <c r="C7" s="13" t="s">
        <v>11</v>
      </c>
      <c r="D7" s="14" t="s">
        <v>18</v>
      </c>
      <c r="E7" s="13" t="s">
        <v>19</v>
      </c>
      <c r="F7" s="13" t="s">
        <v>20</v>
      </c>
      <c r="G7" s="17">
        <v>79.0066666666667</v>
      </c>
      <c r="H7" s="16">
        <v>79.2</v>
      </c>
      <c r="I7" s="17">
        <f t="shared" si="0"/>
        <v>79.1226666666667</v>
      </c>
    </row>
    <row r="8" s="2" customFormat="1" customHeight="1" spans="1:9">
      <c r="A8" s="13">
        <v>6</v>
      </c>
      <c r="B8" s="13" t="s">
        <v>22</v>
      </c>
      <c r="C8" s="13" t="s">
        <v>11</v>
      </c>
      <c r="D8" s="14" t="s">
        <v>18</v>
      </c>
      <c r="E8" s="13" t="s">
        <v>19</v>
      </c>
      <c r="F8" s="13" t="s">
        <v>20</v>
      </c>
      <c r="G8" s="17">
        <v>81.4733333333333</v>
      </c>
      <c r="H8" s="16" t="s">
        <v>23</v>
      </c>
      <c r="I8" s="17">
        <f>G8*0.4+0*0.6</f>
        <v>32.5893333333333</v>
      </c>
    </row>
    <row r="9" s="2" customFormat="1" customHeight="1" spans="1:9">
      <c r="A9" s="13">
        <v>7</v>
      </c>
      <c r="B9" s="13" t="str">
        <f>"毕涛"</f>
        <v>毕涛</v>
      </c>
      <c r="C9" s="13" t="s">
        <v>11</v>
      </c>
      <c r="D9" s="14" t="s">
        <v>24</v>
      </c>
      <c r="E9" s="13" t="s">
        <v>25</v>
      </c>
      <c r="F9" s="13" t="s">
        <v>26</v>
      </c>
      <c r="G9" s="17">
        <v>76.39</v>
      </c>
      <c r="H9" s="16">
        <v>84.54</v>
      </c>
      <c r="I9" s="17">
        <f t="shared" si="0"/>
        <v>81.28</v>
      </c>
    </row>
    <row r="10" s="2" customFormat="1" customHeight="1" spans="1:9">
      <c r="A10" s="13">
        <v>8</v>
      </c>
      <c r="B10" s="13" t="str">
        <f>"李昊澎"</f>
        <v>李昊澎</v>
      </c>
      <c r="C10" s="13" t="s">
        <v>11</v>
      </c>
      <c r="D10" s="14" t="s">
        <v>24</v>
      </c>
      <c r="E10" s="13" t="s">
        <v>25</v>
      </c>
      <c r="F10" s="13" t="s">
        <v>26</v>
      </c>
      <c r="G10" s="17">
        <v>77.7333333333333</v>
      </c>
      <c r="H10" s="16">
        <v>83.2</v>
      </c>
      <c r="I10" s="17">
        <f t="shared" si="0"/>
        <v>81.0133333333333</v>
      </c>
    </row>
    <row r="11" s="2" customFormat="1" customHeight="1" spans="1:9">
      <c r="A11" s="13">
        <v>9</v>
      </c>
      <c r="B11" s="13" t="str">
        <f>"胡澳迎"</f>
        <v>胡澳迎</v>
      </c>
      <c r="C11" s="13" t="s">
        <v>11</v>
      </c>
      <c r="D11" s="14" t="s">
        <v>24</v>
      </c>
      <c r="E11" s="13" t="s">
        <v>25</v>
      </c>
      <c r="F11" s="13" t="s">
        <v>26</v>
      </c>
      <c r="G11" s="17">
        <v>77.46</v>
      </c>
      <c r="H11" s="16">
        <v>82.6</v>
      </c>
      <c r="I11" s="17">
        <f t="shared" si="0"/>
        <v>80.544</v>
      </c>
    </row>
    <row r="12" s="2" customFormat="1" customHeight="1" spans="1:9">
      <c r="A12" s="13">
        <v>10</v>
      </c>
      <c r="B12" s="13" t="str">
        <f>"张绍枫"</f>
        <v>张绍枫</v>
      </c>
      <c r="C12" s="13" t="s">
        <v>11</v>
      </c>
      <c r="D12" s="14" t="s">
        <v>24</v>
      </c>
      <c r="E12" s="13" t="s">
        <v>25</v>
      </c>
      <c r="F12" s="13" t="s">
        <v>26</v>
      </c>
      <c r="G12" s="17">
        <v>76.5866666666667</v>
      </c>
      <c r="H12" s="16">
        <v>82.98</v>
      </c>
      <c r="I12" s="17">
        <f t="shared" si="0"/>
        <v>80.4226666666667</v>
      </c>
    </row>
    <row r="13" s="2" customFormat="1" customHeight="1" spans="1:9">
      <c r="A13" s="13">
        <v>11</v>
      </c>
      <c r="B13" s="13" t="str">
        <f>"冯成龙"</f>
        <v>冯成龙</v>
      </c>
      <c r="C13" s="13" t="s">
        <v>11</v>
      </c>
      <c r="D13" s="14" t="s">
        <v>24</v>
      </c>
      <c r="E13" s="13" t="s">
        <v>25</v>
      </c>
      <c r="F13" s="13" t="s">
        <v>26</v>
      </c>
      <c r="G13" s="17">
        <v>77.4566666666667</v>
      </c>
      <c r="H13" s="16">
        <v>79.72</v>
      </c>
      <c r="I13" s="17">
        <f t="shared" si="0"/>
        <v>78.8146666666667</v>
      </c>
    </row>
    <row r="14" s="2" customFormat="1" customHeight="1" spans="1:9">
      <c r="A14" s="13">
        <v>12</v>
      </c>
      <c r="B14" s="13" t="str">
        <f>"朱宇超"</f>
        <v>朱宇超</v>
      </c>
      <c r="C14" s="13" t="s">
        <v>11</v>
      </c>
      <c r="D14" s="14" t="s">
        <v>24</v>
      </c>
      <c r="E14" s="13" t="s">
        <v>25</v>
      </c>
      <c r="F14" s="13" t="s">
        <v>26</v>
      </c>
      <c r="G14" s="17">
        <v>77.26</v>
      </c>
      <c r="H14" s="16">
        <v>79.06</v>
      </c>
      <c r="I14" s="17">
        <f t="shared" si="0"/>
        <v>78.34</v>
      </c>
    </row>
    <row r="15" s="2" customFormat="1" customHeight="1" spans="1:9">
      <c r="A15" s="13">
        <v>13</v>
      </c>
      <c r="B15" s="13" t="s">
        <v>27</v>
      </c>
      <c r="C15" s="13" t="s">
        <v>11</v>
      </c>
      <c r="D15" s="14" t="s">
        <v>28</v>
      </c>
      <c r="E15" s="13" t="s">
        <v>29</v>
      </c>
      <c r="F15" s="13" t="s">
        <v>30</v>
      </c>
      <c r="G15" s="17">
        <v>81.48</v>
      </c>
      <c r="H15" s="16">
        <v>81.78</v>
      </c>
      <c r="I15" s="17">
        <f t="shared" si="0"/>
        <v>81.66</v>
      </c>
    </row>
    <row r="16" s="2" customFormat="1" customHeight="1" spans="1:9">
      <c r="A16" s="13">
        <v>14</v>
      </c>
      <c r="B16" s="13" t="s">
        <v>31</v>
      </c>
      <c r="C16" s="13" t="s">
        <v>32</v>
      </c>
      <c r="D16" s="14" t="s">
        <v>28</v>
      </c>
      <c r="E16" s="13" t="s">
        <v>29</v>
      </c>
      <c r="F16" s="13" t="s">
        <v>30</v>
      </c>
      <c r="G16" s="17">
        <v>76.6233333333333</v>
      </c>
      <c r="H16" s="16">
        <v>81.8</v>
      </c>
      <c r="I16" s="17">
        <f t="shared" si="0"/>
        <v>79.7293333333333</v>
      </c>
    </row>
    <row r="17" s="2" customFormat="1" customHeight="1" spans="1:9">
      <c r="A17" s="13">
        <v>15</v>
      </c>
      <c r="B17" s="13" t="s">
        <v>33</v>
      </c>
      <c r="C17" s="13" t="s">
        <v>32</v>
      </c>
      <c r="D17" s="14" t="s">
        <v>28</v>
      </c>
      <c r="E17" s="13" t="s">
        <v>29</v>
      </c>
      <c r="F17" s="13" t="s">
        <v>30</v>
      </c>
      <c r="G17" s="17">
        <v>76.88</v>
      </c>
      <c r="H17" s="16">
        <v>81.1</v>
      </c>
      <c r="I17" s="17">
        <f t="shared" si="0"/>
        <v>79.412</v>
      </c>
    </row>
    <row r="18" s="2" customFormat="1" customHeight="1" spans="1:9">
      <c r="A18" s="13">
        <v>16</v>
      </c>
      <c r="B18" s="13" t="str">
        <f>"熊宇"</f>
        <v>熊宇</v>
      </c>
      <c r="C18" s="13" t="s">
        <v>11</v>
      </c>
      <c r="D18" s="14" t="s">
        <v>34</v>
      </c>
      <c r="E18" s="13" t="s">
        <v>35</v>
      </c>
      <c r="F18" s="13" t="str">
        <f t="shared" ref="F18:F23" si="1">"25065"</f>
        <v>25065</v>
      </c>
      <c r="G18" s="17">
        <v>73.0533333333333</v>
      </c>
      <c r="H18" s="16">
        <v>79.08</v>
      </c>
      <c r="I18" s="17">
        <f t="shared" si="0"/>
        <v>76.6693333333333</v>
      </c>
    </row>
    <row r="19" s="2" customFormat="1" customHeight="1" spans="1:9">
      <c r="A19" s="13">
        <v>17</v>
      </c>
      <c r="B19" s="13" t="str">
        <f>"刘红雨"</f>
        <v>刘红雨</v>
      </c>
      <c r="C19" s="13" t="s">
        <v>32</v>
      </c>
      <c r="D19" s="14" t="s">
        <v>34</v>
      </c>
      <c r="E19" s="13" t="s">
        <v>35</v>
      </c>
      <c r="F19" s="13" t="str">
        <f t="shared" si="1"/>
        <v>25065</v>
      </c>
      <c r="G19" s="17">
        <v>65.75</v>
      </c>
      <c r="H19" s="16">
        <v>76.62</v>
      </c>
      <c r="I19" s="17">
        <f t="shared" si="0"/>
        <v>72.272</v>
      </c>
    </row>
    <row r="20" s="2" customFormat="1" customHeight="1" spans="1:9">
      <c r="A20" s="13">
        <v>18</v>
      </c>
      <c r="B20" s="13" t="str">
        <f>"王心悦"</f>
        <v>王心悦</v>
      </c>
      <c r="C20" s="13" t="s">
        <v>32</v>
      </c>
      <c r="D20" s="14" t="s">
        <v>34</v>
      </c>
      <c r="E20" s="13" t="s">
        <v>35</v>
      </c>
      <c r="F20" s="13" t="str">
        <f t="shared" si="1"/>
        <v>25065</v>
      </c>
      <c r="G20" s="17">
        <v>74.3033333333333</v>
      </c>
      <c r="H20" s="16">
        <v>69.18</v>
      </c>
      <c r="I20" s="17">
        <f t="shared" si="0"/>
        <v>71.2293333333333</v>
      </c>
    </row>
    <row r="21" s="2" customFormat="1" customHeight="1" spans="1:9">
      <c r="A21" s="13">
        <v>19</v>
      </c>
      <c r="B21" s="13" t="str">
        <f>"陈晨"</f>
        <v>陈晨</v>
      </c>
      <c r="C21" s="13" t="s">
        <v>11</v>
      </c>
      <c r="D21" s="14" t="s">
        <v>34</v>
      </c>
      <c r="E21" s="13" t="s">
        <v>35</v>
      </c>
      <c r="F21" s="13" t="str">
        <f t="shared" si="1"/>
        <v>25065</v>
      </c>
      <c r="G21" s="17">
        <v>59.82</v>
      </c>
      <c r="H21" s="16">
        <v>71.88</v>
      </c>
      <c r="I21" s="17">
        <f t="shared" si="0"/>
        <v>67.056</v>
      </c>
    </row>
    <row r="22" s="2" customFormat="1" customHeight="1" spans="1:9">
      <c r="A22" s="13">
        <v>20</v>
      </c>
      <c r="B22" s="13" t="str">
        <f>"王群"</f>
        <v>王群</v>
      </c>
      <c r="C22" s="13" t="s">
        <v>32</v>
      </c>
      <c r="D22" s="14" t="s">
        <v>34</v>
      </c>
      <c r="E22" s="13" t="s">
        <v>35</v>
      </c>
      <c r="F22" s="13" t="str">
        <f t="shared" si="1"/>
        <v>25065</v>
      </c>
      <c r="G22" s="17">
        <v>55.2866666666667</v>
      </c>
      <c r="H22" s="16">
        <v>64.64</v>
      </c>
      <c r="I22" s="17">
        <f t="shared" si="0"/>
        <v>60.8986666666667</v>
      </c>
    </row>
    <row r="23" s="2" customFormat="1" customHeight="1" spans="1:9">
      <c r="A23" s="13">
        <v>21</v>
      </c>
      <c r="B23" s="13" t="str">
        <f>"胡胜利"</f>
        <v>胡胜利</v>
      </c>
      <c r="C23" s="13" t="s">
        <v>11</v>
      </c>
      <c r="D23" s="14" t="s">
        <v>34</v>
      </c>
      <c r="E23" s="13" t="s">
        <v>35</v>
      </c>
      <c r="F23" s="13" t="str">
        <f t="shared" si="1"/>
        <v>25065</v>
      </c>
      <c r="G23" s="18">
        <v>63.9733333333333</v>
      </c>
      <c r="H23" s="19" t="s">
        <v>23</v>
      </c>
      <c r="I23" s="17">
        <f>G23*0.4+0*0.6</f>
        <v>25.5893333333333</v>
      </c>
    </row>
    <row r="24" s="2" customFormat="1" customHeight="1" spans="1:9">
      <c r="A24" s="13">
        <v>22</v>
      </c>
      <c r="B24" s="13" t="str">
        <f>"邵凡"</f>
        <v>邵凡</v>
      </c>
      <c r="C24" s="13" t="s">
        <v>32</v>
      </c>
      <c r="D24" s="14" t="s">
        <v>34</v>
      </c>
      <c r="E24" s="13" t="s">
        <v>36</v>
      </c>
      <c r="F24" s="13" t="str">
        <f>"25066"</f>
        <v>25066</v>
      </c>
      <c r="G24" s="17">
        <v>67.9033333333333</v>
      </c>
      <c r="H24" s="16">
        <v>82.64</v>
      </c>
      <c r="I24" s="17">
        <f t="shared" si="0"/>
        <v>76.7453333333333</v>
      </c>
    </row>
    <row r="25" s="2" customFormat="1" customHeight="1" spans="1:9">
      <c r="A25" s="13">
        <v>23</v>
      </c>
      <c r="B25" s="13" t="str">
        <f>"叶沙沙"</f>
        <v>叶沙沙</v>
      </c>
      <c r="C25" s="13" t="s">
        <v>32</v>
      </c>
      <c r="D25" s="14" t="s">
        <v>34</v>
      </c>
      <c r="E25" s="13" t="s">
        <v>36</v>
      </c>
      <c r="F25" s="13" t="str">
        <f>"25066"</f>
        <v>25066</v>
      </c>
      <c r="G25" s="17">
        <v>61.28</v>
      </c>
      <c r="H25" s="16">
        <v>69.7</v>
      </c>
      <c r="I25" s="17">
        <f t="shared" si="0"/>
        <v>66.332</v>
      </c>
    </row>
    <row r="26" s="2" customFormat="1" customHeight="1" spans="1:9">
      <c r="A26" s="13">
        <v>24</v>
      </c>
      <c r="B26" s="13" t="str">
        <f>"谭学思"</f>
        <v>谭学思</v>
      </c>
      <c r="C26" s="13" t="s">
        <v>32</v>
      </c>
      <c r="D26" s="14" t="s">
        <v>34</v>
      </c>
      <c r="E26" s="13" t="s">
        <v>37</v>
      </c>
      <c r="F26" s="13" t="str">
        <f>"25068"</f>
        <v>25068</v>
      </c>
      <c r="G26" s="17">
        <v>66.9966666666667</v>
      </c>
      <c r="H26" s="16">
        <v>85.96</v>
      </c>
      <c r="I26" s="17">
        <f t="shared" si="0"/>
        <v>78.3746666666667</v>
      </c>
    </row>
    <row r="27" s="2" customFormat="1" customHeight="1" spans="1:9">
      <c r="A27" s="13">
        <v>25</v>
      </c>
      <c r="B27" s="13" t="str">
        <f>"刘双荣"</f>
        <v>刘双荣</v>
      </c>
      <c r="C27" s="13" t="s">
        <v>32</v>
      </c>
      <c r="D27" s="14" t="s">
        <v>34</v>
      </c>
      <c r="E27" s="13" t="s">
        <v>37</v>
      </c>
      <c r="F27" s="13" t="str">
        <f>"25068"</f>
        <v>25068</v>
      </c>
      <c r="G27" s="17">
        <v>66.8633333333333</v>
      </c>
      <c r="H27" s="16">
        <v>81.52</v>
      </c>
      <c r="I27" s="17">
        <f t="shared" si="0"/>
        <v>75.6573333333333</v>
      </c>
    </row>
    <row r="28" s="2" customFormat="1" customHeight="1" spans="1:9">
      <c r="A28" s="13">
        <v>26</v>
      </c>
      <c r="B28" s="13" t="str">
        <f>"段冰瑶"</f>
        <v>段冰瑶</v>
      </c>
      <c r="C28" s="13" t="s">
        <v>32</v>
      </c>
      <c r="D28" s="14" t="s">
        <v>34</v>
      </c>
      <c r="E28" s="13" t="s">
        <v>37</v>
      </c>
      <c r="F28" s="13" t="str">
        <f>"25068"</f>
        <v>25068</v>
      </c>
      <c r="G28" s="17">
        <v>67.67</v>
      </c>
      <c r="H28" s="16">
        <v>72.06</v>
      </c>
      <c r="I28" s="17">
        <f t="shared" si="0"/>
        <v>70.304</v>
      </c>
    </row>
    <row r="29" s="2" customFormat="1" customHeight="1" spans="1:9">
      <c r="A29" s="13">
        <v>27</v>
      </c>
      <c r="B29" s="13" t="str">
        <f>"王坤"</f>
        <v>王坤</v>
      </c>
      <c r="C29" s="13" t="s">
        <v>11</v>
      </c>
      <c r="D29" s="14" t="s">
        <v>34</v>
      </c>
      <c r="E29" s="13" t="s">
        <v>37</v>
      </c>
      <c r="F29" s="13" t="str">
        <f>"25068"</f>
        <v>25068</v>
      </c>
      <c r="G29" s="17">
        <v>65.6966666666667</v>
      </c>
      <c r="H29" s="16">
        <v>72.98</v>
      </c>
      <c r="I29" s="17">
        <f t="shared" si="0"/>
        <v>70.0666666666667</v>
      </c>
    </row>
  </sheetData>
  <autoFilter xmlns:etc="http://www.wps.cn/officeDocument/2017/etCustomData" ref="A2:I31" etc:filterBottomFollowUsedRange="0">
    <sortState ref="A2:I31">
      <sortCondition ref="I4:I30" descending="1"/>
    </sortState>
    <extLst/>
  </autoFilter>
  <sortState ref="A4:Q28">
    <sortCondition ref="I4:I28" descending="1"/>
  </sortState>
  <mergeCells count="1">
    <mergeCell ref="A1:I1"/>
  </mergeCells>
  <printOptions horizontalCentered="1"/>
  <pageMargins left="0.31496062992126" right="0.275590551181102" top="0.669291338582677" bottom="0.590551181102362" header="0.511811023622047" footer="0.511811023622047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面试资格复审结果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haidong wu</dc:creator>
  <cp:lastModifiedBy>南海十三少</cp:lastModifiedBy>
  <dcterms:created xsi:type="dcterms:W3CDTF">2019-07-09T06:57:00Z</dcterms:created>
  <cp:lastPrinted>2024-05-14T02:15:00Z</cp:lastPrinted>
  <dcterms:modified xsi:type="dcterms:W3CDTF">2025-12-30T07:11:54Z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2A2E5B41718C4A4F813882ABB027F05D_13</vt:lpwstr>
  </property>
  <property fmtid="{D5CDD505-2E9C-101B-9397-08002B2CF9AE}" pid="5" name="CalculationRule">
    <vt:i4>0</vt:i4>
  </property>
</Properties>
</file>