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470"/>
  </bookViews>
  <sheets>
    <sheet name="电子表格1" sheetId="1" r:id="rId1"/>
    <sheet name="电子表格2" sheetId="2" r:id="rId2"/>
    <sheet name="电子表格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<sst xmlns="http://schemas.openxmlformats.org/spreadsheetml/2006/main" count="363" uniqueCount="184">
  <si>
    <t>农村客运经营者成品油补贴公示表（2023年度）</t>
  </si>
  <si>
    <t>填报单位：(盖章)随县农村客运个体</t>
  </si>
  <si>
    <t>企业组织机构代码：0</t>
  </si>
  <si>
    <t>登记注册地：湖北随州随县</t>
  </si>
  <si>
    <t>联系电话：</t>
  </si>
  <si>
    <t>0722-3561898</t>
  </si>
  <si>
    <t>填报日期：</t>
  </si>
  <si>
    <t>序号</t>
  </si>
  <si>
    <t>机动车所有人</t>
  </si>
  <si>
    <t>车辆信息</t>
  </si>
  <si>
    <t>运营信息</t>
  </si>
  <si>
    <t>客运班线信息</t>
  </si>
  <si>
    <t>行驶里程(公里)</t>
  </si>
  <si>
    <t>平均单耗（升/百公里）</t>
  </si>
  <si>
    <t>油耗总量（升）</t>
  </si>
  <si>
    <t>金额（元）</t>
  </si>
  <si>
    <t>车牌号码</t>
  </si>
  <si>
    <t>车龄（年）</t>
  </si>
  <si>
    <t>排放标准</t>
  </si>
  <si>
    <t>发动机功率（千瓦)</t>
  </si>
  <si>
    <t>燃料类型</t>
  </si>
  <si>
    <t>变更情况</t>
  </si>
  <si>
    <t>年运营期限</t>
  </si>
  <si>
    <t>实际运营天数（天）</t>
  </si>
  <si>
    <t>线路起讫</t>
  </si>
  <si>
    <t>线路运营里程（公里）</t>
  </si>
  <si>
    <t>班次</t>
  </si>
  <si>
    <t>年初公里</t>
  </si>
  <si>
    <t>年末公里</t>
  </si>
  <si>
    <t>行驶里程</t>
  </si>
  <si>
    <t>汽/柴油</t>
  </si>
  <si>
    <t>(表里程)</t>
  </si>
  <si>
    <t>（全年）</t>
  </si>
  <si>
    <t>何继兵</t>
  </si>
  <si>
    <t>鄂SE2639</t>
  </si>
  <si>
    <t>国Ⅲ</t>
  </si>
  <si>
    <t>柴油</t>
  </si>
  <si>
    <t>—</t>
  </si>
  <si>
    <t>20230101-20231231</t>
  </si>
  <si>
    <t>安居-河源店</t>
  </si>
  <si>
    <t>雷晓华</t>
  </si>
  <si>
    <t>鄂SE6765</t>
  </si>
  <si>
    <t>林良勇</t>
  </si>
  <si>
    <t>鄂SE3360</t>
  </si>
  <si>
    <t>国Ⅳ</t>
  </si>
  <si>
    <t>安居—漂河</t>
  </si>
  <si>
    <t>万斌</t>
  </si>
  <si>
    <t>鄂SE7619</t>
  </si>
  <si>
    <t>洪山-鲍集</t>
  </si>
  <si>
    <t>郑万涛</t>
  </si>
  <si>
    <t>鄂SE7591</t>
  </si>
  <si>
    <t>鲍集-洪山</t>
  </si>
  <si>
    <t>林金琼</t>
  </si>
  <si>
    <t>鄂SE7762</t>
  </si>
  <si>
    <t>洪山-观音堂</t>
  </si>
  <si>
    <t>郭海龙</t>
  </si>
  <si>
    <t>鄂S36722</t>
  </si>
  <si>
    <t>彭立志</t>
  </si>
  <si>
    <t>鄂SE2018</t>
  </si>
  <si>
    <t>注销</t>
  </si>
  <si>
    <t>20230101-20230827</t>
  </si>
  <si>
    <t>三里岗-洪山</t>
  </si>
  <si>
    <t>2023.8.28</t>
  </si>
  <si>
    <t>赵伦华</t>
  </si>
  <si>
    <t>鄂SE7720</t>
  </si>
  <si>
    <t>叶大会</t>
  </si>
  <si>
    <t>鄂SE7778</t>
  </si>
  <si>
    <t>冯继录</t>
  </si>
  <si>
    <t>鄂SE0706</t>
  </si>
  <si>
    <t>洪山-云峰山</t>
  </si>
  <si>
    <t>陈卓</t>
  </si>
  <si>
    <t>鄂SE3199</t>
  </si>
  <si>
    <t>油坊档-环潭</t>
  </si>
  <si>
    <t>孙贤柱</t>
  </si>
  <si>
    <t>鄂SE2019</t>
  </si>
  <si>
    <t>团结-均川</t>
  </si>
  <si>
    <t xml:space="preserve"> </t>
  </si>
  <si>
    <t>李功能</t>
  </si>
  <si>
    <t>鄂SE2179</t>
  </si>
  <si>
    <t>尚店-三里岗</t>
  </si>
  <si>
    <t>周宗武</t>
  </si>
  <si>
    <t>鄂SE1950</t>
  </si>
  <si>
    <t>万和-倒峡</t>
  </si>
  <si>
    <t>乔梁</t>
  </si>
  <si>
    <t>鄂SE5320</t>
  </si>
  <si>
    <t>万和-辛集</t>
  </si>
  <si>
    <t>李伟伟</t>
  </si>
  <si>
    <t>鄂SE1900</t>
  </si>
  <si>
    <t>20230101-20230531</t>
  </si>
  <si>
    <t>万和-天河口</t>
  </si>
  <si>
    <t>2023.6.1</t>
  </si>
  <si>
    <t>丁风</t>
  </si>
  <si>
    <t>鄂SE1653</t>
  </si>
  <si>
    <t>金德发</t>
  </si>
  <si>
    <t>鄂SE3388</t>
  </si>
  <si>
    <t>小林-固家城</t>
  </si>
  <si>
    <t>后加彬</t>
  </si>
  <si>
    <t>鄂SE3386</t>
  </si>
  <si>
    <t>20230101-20231007</t>
  </si>
  <si>
    <t>2023.10.8</t>
  </si>
  <si>
    <t>郑光升</t>
  </si>
  <si>
    <t>鄂SE2568</t>
  </si>
  <si>
    <t>李本海</t>
  </si>
  <si>
    <t>鄂SE3385</t>
  </si>
  <si>
    <t>小林-三道河</t>
  </si>
  <si>
    <t>杨修昌</t>
  </si>
  <si>
    <t>鄂SE5915</t>
  </si>
  <si>
    <t>刘启靖</t>
  </si>
  <si>
    <t>鄂SF9761</t>
  </si>
  <si>
    <t>20230101-20231130</t>
  </si>
  <si>
    <t>草店-毛店</t>
  </si>
  <si>
    <t>2023.12.1</t>
  </si>
  <si>
    <t>李广海</t>
  </si>
  <si>
    <t>鄂SF9283</t>
  </si>
  <si>
    <t>陈法兵</t>
  </si>
  <si>
    <t>鄂SE1269</t>
  </si>
  <si>
    <t>20230101-20231106</t>
  </si>
  <si>
    <t>2023.11.7</t>
  </si>
  <si>
    <t>鄂SFK311</t>
  </si>
  <si>
    <t>国Ⅱ及以下</t>
  </si>
  <si>
    <t>三道河-草店</t>
  </si>
  <si>
    <t>候守国</t>
  </si>
  <si>
    <t>鄂SFP632</t>
  </si>
  <si>
    <t>殷店-白果树</t>
  </si>
  <si>
    <t>翟国荣</t>
  </si>
  <si>
    <t>鄂SAW611</t>
  </si>
  <si>
    <t>20230101-20230614</t>
  </si>
  <si>
    <t xml:space="preserve">万福店-三口堰 </t>
  </si>
  <si>
    <t>2023.6.15</t>
  </si>
  <si>
    <t>姜金勇</t>
  </si>
  <si>
    <t>鄂SFP309</t>
  </si>
  <si>
    <t>汽油</t>
  </si>
  <si>
    <t>万和-九里湾</t>
  </si>
  <si>
    <t>黄江</t>
  </si>
  <si>
    <t>鄂SEY683</t>
  </si>
  <si>
    <t>朱店-草店</t>
  </si>
  <si>
    <t>华永国</t>
  </si>
  <si>
    <t>鄂SET773</t>
  </si>
  <si>
    <t>草店-东湾村</t>
  </si>
  <si>
    <t>王兵</t>
  </si>
  <si>
    <t>鄂SFN162</t>
  </si>
  <si>
    <t>车云山-草店</t>
  </si>
  <si>
    <t>王国洲</t>
  </si>
  <si>
    <t>鄂SEQ976</t>
  </si>
  <si>
    <t xml:space="preserve">鹦鹉-殷店 </t>
  </si>
  <si>
    <t>陈红星</t>
  </si>
  <si>
    <t>鄂SEG895</t>
  </si>
  <si>
    <t>殷店-万和</t>
  </si>
  <si>
    <t>杨立国</t>
  </si>
  <si>
    <t>鄂SER611</t>
  </si>
  <si>
    <t xml:space="preserve">殷店-九枫 </t>
  </si>
  <si>
    <t>刘小强</t>
  </si>
  <si>
    <t>鄂SEG053</t>
  </si>
  <si>
    <t>人和-殷店</t>
  </si>
  <si>
    <t>涂煊</t>
  </si>
  <si>
    <t>鄂SFF711</t>
  </si>
  <si>
    <t>20230101-20230710</t>
  </si>
  <si>
    <t>殷店-杨家湾</t>
  </si>
  <si>
    <t>2023.7.11</t>
  </si>
  <si>
    <t>熊长玉</t>
  </si>
  <si>
    <t>鄂SF0589</t>
  </si>
  <si>
    <t>20230101-20230508</t>
  </si>
  <si>
    <t>2023.5.9</t>
  </si>
  <si>
    <t>涂彬</t>
  </si>
  <si>
    <t>鄂SFS802</t>
  </si>
  <si>
    <t>忤水关-殷店</t>
  </si>
  <si>
    <t>周天保</t>
  </si>
  <si>
    <t>鄂S25153</t>
  </si>
  <si>
    <t>殷店-容河</t>
  </si>
  <si>
    <t>姜顺伟</t>
  </si>
  <si>
    <t>鄂SEG597</t>
  </si>
  <si>
    <t>胜利-殷店</t>
  </si>
  <si>
    <t xml:space="preserve">承诺：我承诺本表中所填数据均真实可靠，并承担因数据问题带来的法律责任。     负责人签名：                         日期：                </t>
  </si>
  <si>
    <t>填表说明：</t>
  </si>
  <si>
    <t>1、本表由农村客运经营者填写，统计期为每年的1月1日到12月31日；</t>
  </si>
  <si>
    <t>2、“车辆型号”填写车辆的厂牌和具体型号；“车龄”填写车辆自首次登记之日至填报时的年数；“排放标准”填写国LV、国III、国II；</t>
  </si>
  <si>
    <t xml:space="preserve">                     </t>
  </si>
  <si>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燃料类型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主要分为以下几类：汽油、柴油、</t>
    </r>
    <r>
      <rPr>
        <sz val="9"/>
        <color rgb="FF000000"/>
        <rFont val="Times New Roman"/>
        <charset val="134"/>
      </rPr>
      <t>LPG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CNG</t>
    </r>
    <r>
      <rPr>
        <sz val="9"/>
        <color rgb="FF000000"/>
        <rFont val="宋体"/>
        <charset val="134"/>
      </rPr>
      <t>、双燃料、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分品种油品和</t>
    </r>
    <r>
      <rPr>
        <sz val="9"/>
        <color rgb="FF000000"/>
        <rFont val="Times New Roman"/>
        <charset val="134"/>
      </rPr>
      <t>LPG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CNG)</t>
    </r>
    <r>
      <rPr>
        <sz val="9"/>
        <color rgb="FF000000"/>
        <rFont val="宋体"/>
        <charset val="134"/>
      </rPr>
      <t>等；</t>
    </r>
  </si>
  <si>
    <t xml:space="preserve">                      </t>
  </si>
  <si>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变更情况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按照车辆实际发生情况填写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新增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报废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，无变更则标</t>
    </r>
    <r>
      <rPr>
        <sz val="9"/>
        <color rgb="FF000000"/>
        <rFont val="Times New Roman"/>
        <charset val="134"/>
      </rPr>
      <t>“-”</t>
    </r>
    <r>
      <rPr>
        <sz val="9"/>
        <color rgb="FF000000"/>
        <rFont val="宋体"/>
        <charset val="134"/>
      </rPr>
      <t>；</t>
    </r>
  </si>
  <si>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年运营期限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填写车辆实际运营的起止日期：如在当年度中车辆停运的，则需要分段填写运营时间；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实际运营天数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填写车辆在本年度实际运营的天数；</t>
    </r>
  </si>
  <si>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运营方式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填写定线经营、区域经营、循环运行中的一种。采取区域经营的；在客运班线信息的起讫点栏目中填写运营区域，不必填写客运班线信息栏目其他内容；</t>
    </r>
  </si>
  <si>
    <r>
      <rPr>
        <sz val="9"/>
        <color rgb="FF000000"/>
        <rFont val="Times New Roman"/>
        <charset val="134"/>
      </rPr>
      <t>7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起讫点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按道路运输管理机构发放的班车客运标志牌中的《道路客运班线经营许可证明》相应栏目填写；</t>
    </r>
  </si>
  <si>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年初公里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年末公里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按照车辆里程表填写。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</si>
</sst>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3" formatCode="_ * #,##0.00_ ;_ * \-#,##0.00_ ;_ * &quot;-&quot;??_ ;_ @_ "/>
    <numFmt numFmtId="176" formatCode="\¥#,##0;\-\¥#,##0"/>
    <numFmt numFmtId="177" formatCode="0_);[Red]\(0\)"/>
    <numFmt numFmtId="178" formatCode="0_ "/>
  </numFmts>
  <fonts count="44">
    <font>
      <sz val="11"/>
      <color theme="1"/>
      <name val="宋体"/>
      <charset val="134"/>
    </font>
    <font>
      <sz val="9"/>
      <color theme="1"/>
      <name val="宋体"/>
      <charset val="134"/>
    </font>
    <font>
      <sz val="8"/>
      <color theme="4"/>
      <name val="宋体"/>
      <charset val="134"/>
    </font>
    <font>
      <sz val="8"/>
      <color rgb="FFFF0000"/>
      <name val="宋体"/>
      <charset val="134"/>
    </font>
    <font>
      <sz val="8"/>
      <name val="宋体"/>
      <charset val="134"/>
    </font>
    <font>
      <sz val="9"/>
      <color rgb="FFFF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name val="Arial Unicode MS"/>
      <charset val="134"/>
    </font>
    <font>
      <sz val="9"/>
      <name val="Arial Unicode MS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14"/>
      <color rgb="FF000000"/>
      <name val="宋体"/>
      <charset val="134"/>
    </font>
    <font>
      <sz val="6"/>
      <color rgb="FF000000"/>
      <name val="宋体"/>
      <charset val="134"/>
    </font>
    <font>
      <sz val="10"/>
      <color rgb="FF000000"/>
      <name val="Arial Unicode MS"/>
      <charset val="134"/>
    </font>
    <font>
      <sz val="9"/>
      <color rgb="FF000000"/>
      <name val="Arial Unicode MS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</font>
    <font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8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2" fillId="3" borderId="0" xfId="0" applyFont="1" applyFill="1" applyAlignment="1"/>
    <xf numFmtId="0" fontId="5" fillId="2" borderId="0" xfId="0" applyFont="1" applyFill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 applyAlignment="1">
      <alignment vertical="center" wrapText="1"/>
    </xf>
    <xf numFmtId="177" fontId="6" fillId="0" borderId="0" xfId="0" applyNumberFormat="1" applyFont="1" applyAlignment="1"/>
    <xf numFmtId="0" fontId="6" fillId="0" borderId="0" xfId="0" applyFont="1" applyAlignment="1">
      <alignment horizontal="center"/>
    </xf>
    <xf numFmtId="178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Border="1" applyAlignment="1"/>
    <xf numFmtId="0" fontId="16" fillId="0" borderId="0" xfId="0" applyFont="1" applyBorder="1" applyAlignment="1"/>
    <xf numFmtId="0" fontId="16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/>
    <xf numFmtId="0" fontId="19" fillId="0" borderId="0" xfId="0" applyFont="1" applyBorder="1" applyAlignment="1"/>
    <xf numFmtId="0" fontId="9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horizontal="center" vertical="center"/>
    </xf>
    <xf numFmtId="178" fontId="13" fillId="0" borderId="11" xfId="0" applyNumberFormat="1" applyFont="1" applyBorder="1" applyAlignment="1">
      <alignment horizontal="center" vertical="center" wrapText="1"/>
    </xf>
    <xf numFmtId="178" fontId="13" fillId="0" borderId="6" xfId="0" applyNumberFormat="1" applyFont="1" applyBorder="1" applyAlignment="1">
      <alignment horizontal="center" vertical="center"/>
    </xf>
    <xf numFmtId="178" fontId="13" fillId="0" borderId="13" xfId="0" applyNumberFormat="1" applyFont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/>
    <xf numFmtId="177" fontId="3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177" fontId="4" fillId="3" borderId="7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/>
    <xf numFmtId="177" fontId="3" fillId="2" borderId="10" xfId="0" applyNumberFormat="1" applyFont="1" applyFill="1" applyBorder="1" applyAlignment="1">
      <alignment horizontal="center" vertical="center" wrapText="1"/>
    </xf>
    <xf numFmtId="177" fontId="17" fillId="2" borderId="0" xfId="0" applyNumberFormat="1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Border="1" applyAlignment="1">
      <alignment horizontal="center" vertical="center" wrapText="1"/>
    </xf>
    <xf numFmtId="177" fontId="16" fillId="2" borderId="0" xfId="0" applyNumberFormat="1" applyFont="1" applyFill="1" applyBorder="1" applyAlignment="1">
      <alignment horizontal="center" vertical="center" wrapText="1"/>
    </xf>
    <xf numFmtId="178" fontId="16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78" fontId="16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77" fontId="6" fillId="0" borderId="0" xfId="0" applyNumberFormat="1" applyFont="1" applyBorder="1" applyAlignment="1"/>
    <xf numFmtId="177" fontId="16" fillId="0" borderId="0" xfId="0" applyNumberFormat="1" applyFont="1" applyBorder="1" applyAlignment="1">
      <alignment horizontal="center" vertical="center" wrapText="1"/>
    </xf>
    <xf numFmtId="178" fontId="25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1"/>
  <sheetViews>
    <sheetView tabSelected="1" zoomScale="145" zoomScaleNormal="145" workbookViewId="0">
      <selection activeCell="P64" sqref="P64"/>
    </sheetView>
  </sheetViews>
  <sheetFormatPr defaultColWidth="9" defaultRowHeight="14.25"/>
  <cols>
    <col min="1" max="1" width="4.40833333333333" style="7" customWidth="1"/>
    <col min="2" max="2" width="7.15" style="8" customWidth="1"/>
    <col min="3" max="3" width="10.1666666666667" style="7" customWidth="1"/>
    <col min="4" max="4" width="5.53333333333333" style="9" customWidth="1"/>
    <col min="5" max="5" width="5.66666666666667" style="7" customWidth="1"/>
    <col min="6" max="6" width="5.40833333333333" style="7" customWidth="1"/>
    <col min="7" max="7" width="4.53333333333333" style="7" customWidth="1"/>
    <col min="8" max="8" width="4.15" style="7" customWidth="1"/>
    <col min="9" max="9" width="10.8583333333333" style="8" customWidth="1"/>
    <col min="10" max="10" width="6.80833333333333" style="7" customWidth="1"/>
    <col min="11" max="11" width="8.95833333333333" style="7" customWidth="1"/>
    <col min="12" max="12" width="5.94166666666667" style="7" customWidth="1"/>
    <col min="13" max="13" width="4.025" style="7" customWidth="1"/>
    <col min="14" max="14" width="7.55" style="10" customWidth="1"/>
    <col min="15" max="15" width="7.925" style="7" customWidth="1"/>
    <col min="16" max="16" width="8.05" style="7" customWidth="1"/>
    <col min="17" max="17" width="6.89166666666667" style="7" customWidth="1"/>
    <col min="18" max="18" width="8" style="11" customWidth="1"/>
    <col min="19" max="19" width="8.3" style="12" hidden="1" customWidth="1"/>
    <col min="20" max="20" width="7.05833333333333" style="13" customWidth="1"/>
  </cols>
  <sheetData>
    <row r="1" customFormat="1" ht="22.5" customHeight="1" spans="1:20">
      <c r="A1" s="14" t="s">
        <v>0</v>
      </c>
      <c r="B1" s="15"/>
      <c r="C1" s="14"/>
      <c r="D1" s="14"/>
      <c r="E1" s="14"/>
      <c r="F1" s="14"/>
      <c r="G1" s="14"/>
      <c r="H1" s="14"/>
      <c r="I1" s="15"/>
      <c r="J1" s="14"/>
      <c r="K1" s="14"/>
      <c r="L1" s="14"/>
      <c r="M1" s="14"/>
      <c r="N1" s="62"/>
      <c r="O1" s="14"/>
      <c r="P1" s="14"/>
      <c r="Q1" s="14"/>
      <c r="R1" s="14"/>
      <c r="S1" s="88"/>
      <c r="T1" s="13"/>
    </row>
    <row r="2" customFormat="1" ht="17" customHeight="1" spans="1:20">
      <c r="A2" s="16" t="s">
        <v>1</v>
      </c>
      <c r="B2" s="17"/>
      <c r="C2" s="16"/>
      <c r="D2" s="16"/>
      <c r="E2" s="16"/>
      <c r="F2" s="16"/>
      <c r="G2" s="16"/>
      <c r="H2" s="16" t="s">
        <v>2</v>
      </c>
      <c r="I2" s="17"/>
      <c r="J2" s="16"/>
      <c r="K2" s="16"/>
      <c r="L2" s="16"/>
      <c r="M2" s="16"/>
      <c r="N2" s="63" t="s">
        <v>3</v>
      </c>
      <c r="O2" s="16"/>
      <c r="P2" s="16"/>
      <c r="Q2" s="16"/>
      <c r="R2" s="16"/>
      <c r="S2" s="89"/>
      <c r="T2" s="13"/>
    </row>
    <row r="3" customFormat="1" ht="17" customHeight="1" spans="1:20">
      <c r="A3" s="16"/>
      <c r="B3" s="17"/>
      <c r="C3" s="16"/>
      <c r="D3" s="16"/>
      <c r="E3" s="16" t="s">
        <v>4</v>
      </c>
      <c r="F3" s="16"/>
      <c r="G3" s="16" t="s">
        <v>5</v>
      </c>
      <c r="H3" s="16"/>
      <c r="I3" s="17"/>
      <c r="J3" s="16" t="s">
        <v>6</v>
      </c>
      <c r="K3" s="16"/>
      <c r="L3" s="64">
        <v>45622</v>
      </c>
      <c r="M3" s="16"/>
      <c r="N3" s="63"/>
      <c r="O3" s="16"/>
      <c r="P3" s="16"/>
      <c r="Q3" s="16"/>
      <c r="R3" s="90"/>
      <c r="S3" s="89"/>
      <c r="T3" s="13"/>
    </row>
    <row r="4" s="1" customFormat="1" ht="21" customHeight="1" spans="1:20">
      <c r="A4" s="18" t="s">
        <v>7</v>
      </c>
      <c r="B4" s="19" t="s">
        <v>8</v>
      </c>
      <c r="C4" s="20" t="s">
        <v>9</v>
      </c>
      <c r="D4" s="20"/>
      <c r="E4" s="20"/>
      <c r="F4" s="20"/>
      <c r="G4" s="20"/>
      <c r="H4" s="20"/>
      <c r="I4" s="27" t="s">
        <v>10</v>
      </c>
      <c r="J4" s="20"/>
      <c r="K4" s="20" t="s">
        <v>11</v>
      </c>
      <c r="L4" s="20"/>
      <c r="M4" s="20"/>
      <c r="N4" s="20" t="s">
        <v>12</v>
      </c>
      <c r="O4" s="20"/>
      <c r="P4" s="20"/>
      <c r="Q4" s="91" t="s">
        <v>13</v>
      </c>
      <c r="R4" s="92" t="s">
        <v>14</v>
      </c>
      <c r="S4" s="93" t="s">
        <v>15</v>
      </c>
      <c r="T4" s="94" t="s">
        <v>15</v>
      </c>
    </row>
    <row r="5" s="1" customFormat="1" ht="20" customHeight="1" spans="1:20">
      <c r="A5" s="21"/>
      <c r="B5" s="22"/>
      <c r="C5" s="18" t="s">
        <v>16</v>
      </c>
      <c r="D5" s="23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9" t="s">
        <v>22</v>
      </c>
      <c r="J5" s="18" t="s">
        <v>23</v>
      </c>
      <c r="K5" s="18" t="s">
        <v>24</v>
      </c>
      <c r="L5" s="18" t="s">
        <v>25</v>
      </c>
      <c r="M5" s="18" t="s">
        <v>26</v>
      </c>
      <c r="N5" s="20" t="s">
        <v>27</v>
      </c>
      <c r="O5" s="20" t="s">
        <v>28</v>
      </c>
      <c r="P5" s="20" t="s">
        <v>29</v>
      </c>
      <c r="Q5" s="20" t="s">
        <v>30</v>
      </c>
      <c r="R5" s="92" t="s">
        <v>30</v>
      </c>
      <c r="S5" s="95"/>
      <c r="T5" s="96"/>
    </row>
    <row r="6" s="1" customFormat="1" ht="11.25" customHeight="1" spans="1:20">
      <c r="A6" s="21"/>
      <c r="B6" s="22"/>
      <c r="C6" s="21"/>
      <c r="D6" s="24"/>
      <c r="E6" s="21"/>
      <c r="F6" s="21"/>
      <c r="G6" s="21"/>
      <c r="H6" s="21"/>
      <c r="I6" s="22"/>
      <c r="J6" s="21"/>
      <c r="K6" s="21"/>
      <c r="L6" s="21"/>
      <c r="M6" s="21"/>
      <c r="N6" s="20" t="s">
        <v>31</v>
      </c>
      <c r="O6" s="20" t="s">
        <v>31</v>
      </c>
      <c r="P6" s="20" t="s">
        <v>32</v>
      </c>
      <c r="Q6" s="20"/>
      <c r="R6" s="92"/>
      <c r="S6" s="95"/>
      <c r="T6" s="96"/>
    </row>
    <row r="7" s="2" customFormat="1" ht="20" customHeight="1" spans="1:25">
      <c r="A7" s="25">
        <v>1</v>
      </c>
      <c r="B7" s="26" t="s">
        <v>33</v>
      </c>
      <c r="C7" s="26" t="s">
        <v>34</v>
      </c>
      <c r="D7" s="27">
        <v>11.9</v>
      </c>
      <c r="E7" s="26" t="s">
        <v>35</v>
      </c>
      <c r="F7" s="28">
        <v>91</v>
      </c>
      <c r="G7" s="29" t="s">
        <v>36</v>
      </c>
      <c r="H7" s="26" t="s">
        <v>37</v>
      </c>
      <c r="I7" s="26" t="s">
        <v>38</v>
      </c>
      <c r="J7" s="26">
        <v>340</v>
      </c>
      <c r="K7" s="29" t="s">
        <v>39</v>
      </c>
      <c r="L7" s="26">
        <v>15</v>
      </c>
      <c r="M7" s="65">
        <v>2</v>
      </c>
      <c r="N7" s="66">
        <v>176100</v>
      </c>
      <c r="O7" s="67">
        <f>P7+N7</f>
        <v>196500</v>
      </c>
      <c r="P7" s="26">
        <f>M7*2*L7*J7</f>
        <v>20400</v>
      </c>
      <c r="Q7" s="26">
        <v>23.4</v>
      </c>
      <c r="R7" s="97">
        <f>P7/100*Q7</f>
        <v>4773.6</v>
      </c>
      <c r="S7" s="98"/>
      <c r="T7" s="99">
        <f>R7*0.9863354</f>
        <v>4708.37066544</v>
      </c>
      <c r="U7" s="100"/>
      <c r="V7" s="100"/>
      <c r="W7" s="100"/>
      <c r="X7" s="100"/>
      <c r="Y7" s="100"/>
    </row>
    <row r="8" s="2" customFormat="1" ht="20" customHeight="1" spans="1:25">
      <c r="A8" s="25">
        <v>2</v>
      </c>
      <c r="B8" s="26" t="s">
        <v>40</v>
      </c>
      <c r="C8" s="26" t="s">
        <v>41</v>
      </c>
      <c r="D8" s="27">
        <v>11.9</v>
      </c>
      <c r="E8" s="26" t="s">
        <v>35</v>
      </c>
      <c r="F8" s="28">
        <v>91</v>
      </c>
      <c r="G8" s="29" t="s">
        <v>36</v>
      </c>
      <c r="H8" s="29" t="s">
        <v>37</v>
      </c>
      <c r="I8" s="26" t="s">
        <v>38</v>
      </c>
      <c r="J8" s="29">
        <v>340</v>
      </c>
      <c r="K8" s="29" t="s">
        <v>39</v>
      </c>
      <c r="L8" s="29">
        <v>15</v>
      </c>
      <c r="M8" s="68">
        <v>2</v>
      </c>
      <c r="N8" s="66">
        <v>108900</v>
      </c>
      <c r="O8" s="67">
        <f>P8+N8</f>
        <v>129300</v>
      </c>
      <c r="P8" s="26">
        <f t="shared" ref="P8:P48" si="0">M8*2*L8*J8</f>
        <v>20400</v>
      </c>
      <c r="Q8" s="29">
        <v>23.4</v>
      </c>
      <c r="R8" s="97">
        <f t="shared" ref="R8:R48" si="1">P8/100*Q8</f>
        <v>4773.6</v>
      </c>
      <c r="S8" s="98"/>
      <c r="T8" s="99">
        <f t="shared" ref="T8:T48" si="2">R8*0.9863354</f>
        <v>4708.37066544</v>
      </c>
      <c r="U8" s="100"/>
      <c r="V8" s="100"/>
      <c r="W8" s="100"/>
      <c r="X8" s="100"/>
      <c r="Y8" s="100"/>
    </row>
    <row r="9" s="2" customFormat="1" ht="20" customHeight="1" spans="1:25">
      <c r="A9" s="25">
        <v>3</v>
      </c>
      <c r="B9" s="26" t="s">
        <v>42</v>
      </c>
      <c r="C9" s="26" t="s">
        <v>43</v>
      </c>
      <c r="D9" s="27">
        <v>11.9</v>
      </c>
      <c r="E9" s="26" t="s">
        <v>44</v>
      </c>
      <c r="F9" s="28">
        <v>88</v>
      </c>
      <c r="G9" s="29" t="s">
        <v>36</v>
      </c>
      <c r="H9" s="26" t="s">
        <v>37</v>
      </c>
      <c r="I9" s="26" t="s">
        <v>38</v>
      </c>
      <c r="J9" s="26">
        <v>340</v>
      </c>
      <c r="K9" s="29" t="s">
        <v>45</v>
      </c>
      <c r="L9" s="26">
        <v>13</v>
      </c>
      <c r="M9" s="65">
        <v>2</v>
      </c>
      <c r="N9" s="66">
        <v>86580</v>
      </c>
      <c r="O9" s="67">
        <f t="shared" ref="O9:O48" si="3">P9+N9</f>
        <v>104260</v>
      </c>
      <c r="P9" s="26">
        <f t="shared" si="0"/>
        <v>17680</v>
      </c>
      <c r="Q9" s="26">
        <v>19.8</v>
      </c>
      <c r="R9" s="97">
        <f t="shared" si="1"/>
        <v>3500.64</v>
      </c>
      <c r="S9" s="98"/>
      <c r="T9" s="99">
        <f t="shared" si="2"/>
        <v>3452.805154656</v>
      </c>
      <c r="U9" s="100"/>
      <c r="V9" s="100"/>
      <c r="W9" s="100"/>
      <c r="X9" s="100"/>
      <c r="Y9" s="100"/>
    </row>
    <row r="10" s="2" customFormat="1" ht="20" customHeight="1" spans="1:25">
      <c r="A10" s="25">
        <v>4</v>
      </c>
      <c r="B10" s="26" t="s">
        <v>46</v>
      </c>
      <c r="C10" s="26" t="s">
        <v>47</v>
      </c>
      <c r="D10" s="27">
        <v>8.9</v>
      </c>
      <c r="E10" s="26" t="s">
        <v>44</v>
      </c>
      <c r="F10" s="28">
        <v>75</v>
      </c>
      <c r="G10" s="29" t="s">
        <v>36</v>
      </c>
      <c r="H10" s="26" t="s">
        <v>37</v>
      </c>
      <c r="I10" s="26" t="s">
        <v>38</v>
      </c>
      <c r="J10" s="26">
        <v>340</v>
      </c>
      <c r="K10" s="29" t="s">
        <v>48</v>
      </c>
      <c r="L10" s="26">
        <v>12</v>
      </c>
      <c r="M10" s="65">
        <v>3</v>
      </c>
      <c r="N10" s="66">
        <v>105960</v>
      </c>
      <c r="O10" s="67">
        <f t="shared" si="3"/>
        <v>130440</v>
      </c>
      <c r="P10" s="26">
        <f t="shared" si="0"/>
        <v>24480</v>
      </c>
      <c r="Q10" s="26">
        <v>17.6</v>
      </c>
      <c r="R10" s="97">
        <f t="shared" si="1"/>
        <v>4308.48</v>
      </c>
      <c r="S10" s="98"/>
      <c r="T10" s="99">
        <f t="shared" si="2"/>
        <v>4249.606344192</v>
      </c>
      <c r="U10" s="100"/>
      <c r="V10" s="100"/>
      <c r="W10" s="100"/>
      <c r="X10" s="100"/>
      <c r="Y10" s="100"/>
    </row>
    <row r="11" s="2" customFormat="1" ht="20" customHeight="1" spans="1:25">
      <c r="A11" s="25">
        <v>5</v>
      </c>
      <c r="B11" s="26" t="s">
        <v>49</v>
      </c>
      <c r="C11" s="26" t="s">
        <v>50</v>
      </c>
      <c r="D11" s="27">
        <v>8.9</v>
      </c>
      <c r="E11" s="26" t="s">
        <v>44</v>
      </c>
      <c r="F11" s="28">
        <v>75</v>
      </c>
      <c r="G11" s="29" t="s">
        <v>36</v>
      </c>
      <c r="H11" s="26" t="s">
        <v>37</v>
      </c>
      <c r="I11" s="26" t="s">
        <v>38</v>
      </c>
      <c r="J11" s="26">
        <v>340</v>
      </c>
      <c r="K11" s="29" t="s">
        <v>51</v>
      </c>
      <c r="L11" s="26">
        <v>12</v>
      </c>
      <c r="M11" s="65">
        <v>3</v>
      </c>
      <c r="N11" s="66">
        <v>105960</v>
      </c>
      <c r="O11" s="67">
        <f t="shared" si="3"/>
        <v>130440</v>
      </c>
      <c r="P11" s="26">
        <f t="shared" si="0"/>
        <v>24480</v>
      </c>
      <c r="Q11" s="26">
        <v>17.6</v>
      </c>
      <c r="R11" s="97">
        <f t="shared" si="1"/>
        <v>4308.48</v>
      </c>
      <c r="S11" s="98"/>
      <c r="T11" s="99">
        <f t="shared" si="2"/>
        <v>4249.606344192</v>
      </c>
      <c r="U11" s="100"/>
      <c r="V11" s="100"/>
      <c r="W11" s="100"/>
      <c r="X11" s="100"/>
      <c r="Y11" s="100"/>
    </row>
    <row r="12" s="2" customFormat="1" ht="20" customHeight="1" spans="1:25">
      <c r="A12" s="25">
        <v>6</v>
      </c>
      <c r="B12" s="26" t="s">
        <v>52</v>
      </c>
      <c r="C12" s="26" t="s">
        <v>53</v>
      </c>
      <c r="D12" s="27">
        <v>8.9</v>
      </c>
      <c r="E12" s="26" t="s">
        <v>44</v>
      </c>
      <c r="F12" s="28">
        <v>85</v>
      </c>
      <c r="G12" s="29" t="s">
        <v>36</v>
      </c>
      <c r="H12" s="26" t="s">
        <v>37</v>
      </c>
      <c r="I12" s="26" t="s">
        <v>38</v>
      </c>
      <c r="J12" s="26">
        <v>340</v>
      </c>
      <c r="K12" s="29" t="s">
        <v>54</v>
      </c>
      <c r="L12" s="29">
        <v>22</v>
      </c>
      <c r="M12" s="68">
        <v>4</v>
      </c>
      <c r="N12" s="66">
        <v>291180</v>
      </c>
      <c r="O12" s="67">
        <f t="shared" si="3"/>
        <v>351020</v>
      </c>
      <c r="P12" s="26">
        <f t="shared" si="0"/>
        <v>59840</v>
      </c>
      <c r="Q12" s="29">
        <v>19.8</v>
      </c>
      <c r="R12" s="97">
        <f t="shared" si="1"/>
        <v>11848.32</v>
      </c>
      <c r="S12" s="98"/>
      <c r="T12" s="99">
        <f t="shared" si="2"/>
        <v>11686.417446528</v>
      </c>
      <c r="U12" s="100"/>
      <c r="V12" s="100"/>
      <c r="W12" s="100"/>
      <c r="X12" s="100"/>
      <c r="Y12" s="100"/>
    </row>
    <row r="13" s="2" customFormat="1" ht="20" customHeight="1" spans="1:25">
      <c r="A13" s="25">
        <v>7</v>
      </c>
      <c r="B13" s="26" t="s">
        <v>55</v>
      </c>
      <c r="C13" s="26" t="s">
        <v>56</v>
      </c>
      <c r="D13" s="27">
        <v>8.9</v>
      </c>
      <c r="E13" s="26" t="s">
        <v>44</v>
      </c>
      <c r="F13" s="28">
        <v>85</v>
      </c>
      <c r="G13" s="29" t="s">
        <v>36</v>
      </c>
      <c r="H13" s="26" t="s">
        <v>37</v>
      </c>
      <c r="I13" s="26" t="s">
        <v>38</v>
      </c>
      <c r="J13" s="26">
        <v>340</v>
      </c>
      <c r="K13" s="29" t="s">
        <v>54</v>
      </c>
      <c r="L13" s="29">
        <v>22</v>
      </c>
      <c r="M13" s="68">
        <v>4</v>
      </c>
      <c r="N13" s="66">
        <v>290990</v>
      </c>
      <c r="O13" s="67">
        <f t="shared" si="3"/>
        <v>350830</v>
      </c>
      <c r="P13" s="26">
        <f t="shared" si="0"/>
        <v>59840</v>
      </c>
      <c r="Q13" s="29">
        <v>19.8</v>
      </c>
      <c r="R13" s="97">
        <f t="shared" si="1"/>
        <v>11848.32</v>
      </c>
      <c r="S13" s="98"/>
      <c r="T13" s="99">
        <f t="shared" si="2"/>
        <v>11686.417446528</v>
      </c>
      <c r="U13" s="100"/>
      <c r="V13" s="100"/>
      <c r="W13" s="100"/>
      <c r="X13" s="100"/>
      <c r="Y13" s="100"/>
    </row>
    <row r="14" s="3" customFormat="1" ht="20" customHeight="1" spans="1:25">
      <c r="A14" s="25">
        <v>8</v>
      </c>
      <c r="B14" s="30" t="s">
        <v>57</v>
      </c>
      <c r="C14" s="30" t="s">
        <v>58</v>
      </c>
      <c r="D14" s="31">
        <v>12</v>
      </c>
      <c r="E14" s="30" t="s">
        <v>44</v>
      </c>
      <c r="F14" s="32">
        <v>73</v>
      </c>
      <c r="G14" s="33" t="s">
        <v>36</v>
      </c>
      <c r="H14" s="30" t="s">
        <v>59</v>
      </c>
      <c r="I14" s="26" t="s">
        <v>60</v>
      </c>
      <c r="J14" s="30">
        <v>230</v>
      </c>
      <c r="K14" s="33" t="s">
        <v>61</v>
      </c>
      <c r="L14" s="33">
        <v>35</v>
      </c>
      <c r="M14" s="69">
        <v>2</v>
      </c>
      <c r="N14" s="70">
        <v>409640</v>
      </c>
      <c r="O14" s="67">
        <f t="shared" si="3"/>
        <v>441840</v>
      </c>
      <c r="P14" s="26">
        <f t="shared" si="0"/>
        <v>32200</v>
      </c>
      <c r="Q14" s="33">
        <v>18.2</v>
      </c>
      <c r="R14" s="97">
        <f t="shared" si="1"/>
        <v>5860.4</v>
      </c>
      <c r="S14" s="101"/>
      <c r="T14" s="99">
        <f t="shared" si="2"/>
        <v>5780.31997816</v>
      </c>
      <c r="U14" s="102" t="s">
        <v>62</v>
      </c>
      <c r="V14" s="102"/>
      <c r="W14" s="102"/>
      <c r="X14" s="102"/>
      <c r="Y14" s="102"/>
    </row>
    <row r="15" s="2" customFormat="1" ht="20" customHeight="1" spans="1:25">
      <c r="A15" s="25">
        <v>9</v>
      </c>
      <c r="B15" s="26" t="s">
        <v>63</v>
      </c>
      <c r="C15" s="26" t="s">
        <v>64</v>
      </c>
      <c r="D15" s="27">
        <v>8.9</v>
      </c>
      <c r="E15" s="26" t="s">
        <v>44</v>
      </c>
      <c r="F15" s="28">
        <v>85</v>
      </c>
      <c r="G15" s="29" t="s">
        <v>36</v>
      </c>
      <c r="H15" s="26" t="s">
        <v>37</v>
      </c>
      <c r="I15" s="26" t="s">
        <v>38</v>
      </c>
      <c r="J15" s="29">
        <v>340</v>
      </c>
      <c r="K15" s="29" t="s">
        <v>54</v>
      </c>
      <c r="L15" s="29">
        <v>22</v>
      </c>
      <c r="M15" s="68">
        <v>4</v>
      </c>
      <c r="N15" s="66">
        <v>330700</v>
      </c>
      <c r="O15" s="67">
        <f t="shared" si="3"/>
        <v>390540</v>
      </c>
      <c r="P15" s="26">
        <f t="shared" si="0"/>
        <v>59840</v>
      </c>
      <c r="Q15" s="29">
        <v>19.8</v>
      </c>
      <c r="R15" s="97">
        <f t="shared" si="1"/>
        <v>11848.32</v>
      </c>
      <c r="S15" s="98"/>
      <c r="T15" s="99">
        <f t="shared" si="2"/>
        <v>11686.417446528</v>
      </c>
      <c r="U15" s="100"/>
      <c r="V15" s="100"/>
      <c r="W15" s="100"/>
      <c r="X15" s="100"/>
      <c r="Y15" s="100"/>
    </row>
    <row r="16" s="2" customFormat="1" ht="20" customHeight="1" spans="1:25">
      <c r="A16" s="25">
        <v>10</v>
      </c>
      <c r="B16" s="26" t="s">
        <v>65</v>
      </c>
      <c r="C16" s="26" t="s">
        <v>66</v>
      </c>
      <c r="D16" s="27">
        <v>8.9</v>
      </c>
      <c r="E16" s="26" t="s">
        <v>44</v>
      </c>
      <c r="F16" s="28">
        <v>85</v>
      </c>
      <c r="G16" s="29" t="s">
        <v>36</v>
      </c>
      <c r="H16" s="26" t="s">
        <v>37</v>
      </c>
      <c r="I16" s="26" t="s">
        <v>38</v>
      </c>
      <c r="J16" s="29">
        <v>340</v>
      </c>
      <c r="K16" s="29" t="s">
        <v>54</v>
      </c>
      <c r="L16" s="29">
        <v>22</v>
      </c>
      <c r="M16" s="68">
        <v>4</v>
      </c>
      <c r="N16" s="66">
        <v>330700</v>
      </c>
      <c r="O16" s="67">
        <f t="shared" si="3"/>
        <v>390540</v>
      </c>
      <c r="P16" s="26">
        <f t="shared" si="0"/>
        <v>59840</v>
      </c>
      <c r="Q16" s="29">
        <v>19.8</v>
      </c>
      <c r="R16" s="97">
        <f t="shared" si="1"/>
        <v>11848.32</v>
      </c>
      <c r="S16" s="98"/>
      <c r="T16" s="99">
        <f t="shared" si="2"/>
        <v>11686.417446528</v>
      </c>
      <c r="U16" s="100"/>
      <c r="V16" s="100"/>
      <c r="W16" s="100"/>
      <c r="X16" s="100"/>
      <c r="Y16" s="100"/>
    </row>
    <row r="17" s="2" customFormat="1" ht="20" customHeight="1" spans="1:25">
      <c r="A17" s="25">
        <v>11</v>
      </c>
      <c r="B17" s="26" t="s">
        <v>67</v>
      </c>
      <c r="C17" s="26" t="s">
        <v>68</v>
      </c>
      <c r="D17" s="27">
        <v>13.4</v>
      </c>
      <c r="E17" s="26" t="s">
        <v>35</v>
      </c>
      <c r="F17" s="28">
        <v>70</v>
      </c>
      <c r="G17" s="29" t="s">
        <v>36</v>
      </c>
      <c r="H17" s="26" t="s">
        <v>37</v>
      </c>
      <c r="I17" s="26" t="s">
        <v>38</v>
      </c>
      <c r="J17" s="29">
        <v>340</v>
      </c>
      <c r="K17" s="29" t="s">
        <v>69</v>
      </c>
      <c r="L17" s="26">
        <v>27</v>
      </c>
      <c r="M17" s="65">
        <v>3</v>
      </c>
      <c r="N17" s="66">
        <v>527940</v>
      </c>
      <c r="O17" s="67">
        <f t="shared" si="3"/>
        <v>583020</v>
      </c>
      <c r="P17" s="26">
        <f t="shared" si="0"/>
        <v>55080</v>
      </c>
      <c r="Q17" s="26">
        <v>18.2</v>
      </c>
      <c r="R17" s="97">
        <f t="shared" si="1"/>
        <v>10024.56</v>
      </c>
      <c r="S17" s="98"/>
      <c r="T17" s="99">
        <f t="shared" si="2"/>
        <v>9887.578397424</v>
      </c>
      <c r="U17" s="100"/>
      <c r="V17" s="100"/>
      <c r="W17" s="100"/>
      <c r="X17" s="100"/>
      <c r="Y17" s="100"/>
    </row>
    <row r="18" s="2" customFormat="1" ht="20" customHeight="1" spans="1:25">
      <c r="A18" s="25">
        <v>12</v>
      </c>
      <c r="B18" s="26" t="s">
        <v>70</v>
      </c>
      <c r="C18" s="26" t="s">
        <v>71</v>
      </c>
      <c r="D18" s="27">
        <v>11.8</v>
      </c>
      <c r="E18" s="26" t="s">
        <v>35</v>
      </c>
      <c r="F18" s="28">
        <v>85</v>
      </c>
      <c r="G18" s="29" t="s">
        <v>36</v>
      </c>
      <c r="H18" s="26" t="s">
        <v>37</v>
      </c>
      <c r="I18" s="26" t="s">
        <v>38</v>
      </c>
      <c r="J18" s="29">
        <v>340</v>
      </c>
      <c r="K18" s="29" t="s">
        <v>72</v>
      </c>
      <c r="L18" s="26">
        <v>30</v>
      </c>
      <c r="M18" s="65">
        <v>2</v>
      </c>
      <c r="N18" s="66">
        <v>571200</v>
      </c>
      <c r="O18" s="67">
        <f t="shared" si="3"/>
        <v>612000</v>
      </c>
      <c r="P18" s="26">
        <f t="shared" si="0"/>
        <v>40800</v>
      </c>
      <c r="Q18" s="26">
        <v>19.8</v>
      </c>
      <c r="R18" s="97">
        <f t="shared" si="1"/>
        <v>8078.4</v>
      </c>
      <c r="S18" s="98"/>
      <c r="T18" s="99">
        <f t="shared" si="2"/>
        <v>7968.01189536</v>
      </c>
      <c r="U18" s="100"/>
      <c r="V18" s="100"/>
      <c r="W18" s="100"/>
      <c r="X18" s="100"/>
      <c r="Y18" s="100"/>
    </row>
    <row r="19" s="4" customFormat="1" ht="20" customHeight="1" spans="1:25">
      <c r="A19" s="25">
        <v>13</v>
      </c>
      <c r="B19" s="26" t="s">
        <v>73</v>
      </c>
      <c r="C19" s="26" t="s">
        <v>74</v>
      </c>
      <c r="D19" s="27">
        <v>12.4</v>
      </c>
      <c r="E19" s="26" t="s">
        <v>44</v>
      </c>
      <c r="F19" s="28">
        <v>83</v>
      </c>
      <c r="G19" s="29" t="s">
        <v>36</v>
      </c>
      <c r="H19" s="26" t="s">
        <v>37</v>
      </c>
      <c r="I19" s="26" t="s">
        <v>38</v>
      </c>
      <c r="J19" s="29">
        <v>340</v>
      </c>
      <c r="K19" s="29" t="s">
        <v>75</v>
      </c>
      <c r="L19" s="26">
        <v>26</v>
      </c>
      <c r="M19" s="65">
        <v>2</v>
      </c>
      <c r="N19" s="66">
        <v>319072</v>
      </c>
      <c r="O19" s="67">
        <f t="shared" si="3"/>
        <v>354432</v>
      </c>
      <c r="P19" s="26">
        <f t="shared" si="0"/>
        <v>35360</v>
      </c>
      <c r="Q19" s="26">
        <v>19.8</v>
      </c>
      <c r="R19" s="97">
        <f t="shared" si="1"/>
        <v>7001.28</v>
      </c>
      <c r="S19" s="98"/>
      <c r="T19" s="99">
        <f t="shared" si="2"/>
        <v>6905.610309312</v>
      </c>
      <c r="U19" s="103" t="s">
        <v>76</v>
      </c>
      <c r="V19" s="103"/>
      <c r="W19" s="103"/>
      <c r="X19" s="103"/>
      <c r="Y19" s="103"/>
    </row>
    <row r="20" s="2" customFormat="1" ht="20" customHeight="1" spans="1:25">
      <c r="A20" s="25">
        <v>14</v>
      </c>
      <c r="B20" s="26" t="s">
        <v>77</v>
      </c>
      <c r="C20" s="26" t="s">
        <v>78</v>
      </c>
      <c r="D20" s="27">
        <v>12.2</v>
      </c>
      <c r="E20" s="26" t="s">
        <v>44</v>
      </c>
      <c r="F20" s="28">
        <v>88</v>
      </c>
      <c r="G20" s="29" t="s">
        <v>36</v>
      </c>
      <c r="H20" s="26" t="s">
        <v>37</v>
      </c>
      <c r="I20" s="26" t="s">
        <v>38</v>
      </c>
      <c r="J20" s="29">
        <v>340</v>
      </c>
      <c r="K20" s="29" t="s">
        <v>79</v>
      </c>
      <c r="L20" s="29">
        <v>25.5</v>
      </c>
      <c r="M20" s="68">
        <v>2</v>
      </c>
      <c r="N20" s="66">
        <v>353230</v>
      </c>
      <c r="O20" s="67">
        <f t="shared" si="3"/>
        <v>387910</v>
      </c>
      <c r="P20" s="26">
        <f t="shared" si="0"/>
        <v>34680</v>
      </c>
      <c r="Q20" s="29">
        <v>19.8</v>
      </c>
      <c r="R20" s="97">
        <f t="shared" si="1"/>
        <v>6866.64</v>
      </c>
      <c r="S20" s="98"/>
      <c r="T20" s="99">
        <f t="shared" si="2"/>
        <v>6772.810111056</v>
      </c>
      <c r="U20" s="100"/>
      <c r="V20" s="100"/>
      <c r="W20" s="100"/>
      <c r="X20" s="100"/>
      <c r="Y20" s="100"/>
    </row>
    <row r="21" s="2" customFormat="1" ht="20" customHeight="1" spans="1:25">
      <c r="A21" s="25">
        <v>15</v>
      </c>
      <c r="B21" s="26" t="s">
        <v>80</v>
      </c>
      <c r="C21" s="26" t="s">
        <v>81</v>
      </c>
      <c r="D21" s="27">
        <v>12.3</v>
      </c>
      <c r="E21" s="26" t="s">
        <v>44</v>
      </c>
      <c r="F21" s="28">
        <v>88</v>
      </c>
      <c r="G21" s="29" t="s">
        <v>36</v>
      </c>
      <c r="H21" s="26" t="s">
        <v>37</v>
      </c>
      <c r="I21" s="26" t="s">
        <v>38</v>
      </c>
      <c r="J21" s="29">
        <v>340</v>
      </c>
      <c r="K21" s="29" t="s">
        <v>82</v>
      </c>
      <c r="L21" s="26">
        <v>22</v>
      </c>
      <c r="M21" s="65">
        <v>3</v>
      </c>
      <c r="N21" s="66">
        <v>404888</v>
      </c>
      <c r="O21" s="67">
        <f t="shared" si="3"/>
        <v>449768</v>
      </c>
      <c r="P21" s="26">
        <f t="shared" si="0"/>
        <v>44880</v>
      </c>
      <c r="Q21" s="26">
        <v>19.8</v>
      </c>
      <c r="R21" s="97">
        <f t="shared" si="1"/>
        <v>8886.24</v>
      </c>
      <c r="S21" s="98"/>
      <c r="T21" s="99">
        <f t="shared" si="2"/>
        <v>8764.813084896</v>
      </c>
      <c r="U21" s="100"/>
      <c r="V21" s="100"/>
      <c r="W21" s="100"/>
      <c r="X21" s="102"/>
      <c r="Y21" s="100"/>
    </row>
    <row r="22" s="2" customFormat="1" ht="20" customHeight="1" spans="1:25">
      <c r="A22" s="25">
        <v>16</v>
      </c>
      <c r="B22" s="26" t="s">
        <v>83</v>
      </c>
      <c r="C22" s="26" t="s">
        <v>84</v>
      </c>
      <c r="D22" s="27">
        <v>10.9</v>
      </c>
      <c r="E22" s="26" t="s">
        <v>44</v>
      </c>
      <c r="F22" s="28">
        <v>88</v>
      </c>
      <c r="G22" s="29" t="s">
        <v>36</v>
      </c>
      <c r="H22" s="26" t="s">
        <v>37</v>
      </c>
      <c r="I22" s="26" t="s">
        <v>38</v>
      </c>
      <c r="J22" s="29">
        <v>340</v>
      </c>
      <c r="K22" s="29" t="s">
        <v>85</v>
      </c>
      <c r="L22" s="26">
        <v>36</v>
      </c>
      <c r="M22" s="65">
        <v>2</v>
      </c>
      <c r="N22" s="66">
        <v>362448</v>
      </c>
      <c r="O22" s="67">
        <f t="shared" si="3"/>
        <v>411408</v>
      </c>
      <c r="P22" s="26">
        <f t="shared" si="0"/>
        <v>48960</v>
      </c>
      <c r="Q22" s="26">
        <v>19.8</v>
      </c>
      <c r="R22" s="97">
        <f t="shared" si="1"/>
        <v>9694.08</v>
      </c>
      <c r="S22" s="98"/>
      <c r="T22" s="99">
        <f t="shared" si="2"/>
        <v>9561.614274432</v>
      </c>
      <c r="U22" s="100"/>
      <c r="V22" s="100"/>
      <c r="W22" s="100"/>
      <c r="X22" s="102"/>
      <c r="Y22" s="100"/>
    </row>
    <row r="23" s="3" customFormat="1" ht="20" customHeight="1" spans="1:25">
      <c r="A23" s="25">
        <v>17</v>
      </c>
      <c r="B23" s="30" t="s">
        <v>86</v>
      </c>
      <c r="C23" s="30" t="s">
        <v>87</v>
      </c>
      <c r="D23" s="31">
        <v>12</v>
      </c>
      <c r="E23" s="30" t="s">
        <v>44</v>
      </c>
      <c r="F23" s="32">
        <v>83</v>
      </c>
      <c r="G23" s="33" t="s">
        <v>36</v>
      </c>
      <c r="H23" s="30" t="s">
        <v>59</v>
      </c>
      <c r="I23" s="26" t="s">
        <v>88</v>
      </c>
      <c r="J23" s="33">
        <v>150</v>
      </c>
      <c r="K23" s="33" t="s">
        <v>89</v>
      </c>
      <c r="L23" s="30">
        <v>27</v>
      </c>
      <c r="M23" s="71">
        <v>2</v>
      </c>
      <c r="N23" s="70">
        <v>332748</v>
      </c>
      <c r="O23" s="67">
        <f t="shared" si="3"/>
        <v>348948</v>
      </c>
      <c r="P23" s="26">
        <f t="shared" si="0"/>
        <v>16200</v>
      </c>
      <c r="Q23" s="30">
        <v>19.8</v>
      </c>
      <c r="R23" s="97">
        <f t="shared" si="1"/>
        <v>3207.6</v>
      </c>
      <c r="S23" s="101"/>
      <c r="T23" s="99">
        <f t="shared" si="2"/>
        <v>3163.76942904</v>
      </c>
      <c r="U23" s="102" t="s">
        <v>90</v>
      </c>
      <c r="V23" s="102"/>
      <c r="W23" s="102"/>
      <c r="X23" s="102"/>
      <c r="Y23" s="102"/>
    </row>
    <row r="24" s="2" customFormat="1" ht="20" customHeight="1" spans="1:25">
      <c r="A24" s="25">
        <v>18</v>
      </c>
      <c r="B24" s="26" t="s">
        <v>91</v>
      </c>
      <c r="C24" s="26" t="s">
        <v>92</v>
      </c>
      <c r="D24" s="27">
        <v>12.5</v>
      </c>
      <c r="E24" s="26" t="s">
        <v>44</v>
      </c>
      <c r="F24" s="28">
        <v>88</v>
      </c>
      <c r="G24" s="29" t="s">
        <v>36</v>
      </c>
      <c r="H24" s="26" t="s">
        <v>37</v>
      </c>
      <c r="I24" s="26" t="s">
        <v>38</v>
      </c>
      <c r="J24" s="29">
        <v>340</v>
      </c>
      <c r="K24" s="29" t="s">
        <v>85</v>
      </c>
      <c r="L24" s="26">
        <v>60</v>
      </c>
      <c r="M24" s="65">
        <v>2</v>
      </c>
      <c r="N24" s="66">
        <v>737520</v>
      </c>
      <c r="O24" s="67">
        <f t="shared" si="3"/>
        <v>819120</v>
      </c>
      <c r="P24" s="26">
        <f t="shared" si="0"/>
        <v>81600</v>
      </c>
      <c r="Q24" s="26">
        <v>19.8</v>
      </c>
      <c r="R24" s="97">
        <f t="shared" si="1"/>
        <v>16156.8</v>
      </c>
      <c r="S24" s="98"/>
      <c r="T24" s="99">
        <f t="shared" si="2"/>
        <v>15936.02379072</v>
      </c>
      <c r="U24" s="100"/>
      <c r="V24" s="100"/>
      <c r="W24" s="100"/>
      <c r="X24" s="102"/>
      <c r="Y24" s="100"/>
    </row>
    <row r="25" s="2" customFormat="1" ht="20" customHeight="1" spans="1:25">
      <c r="A25" s="25">
        <v>19</v>
      </c>
      <c r="B25" s="26" t="s">
        <v>93</v>
      </c>
      <c r="C25" s="26" t="s">
        <v>94</v>
      </c>
      <c r="D25" s="27">
        <v>11.5</v>
      </c>
      <c r="E25" s="26" t="s">
        <v>44</v>
      </c>
      <c r="F25" s="28">
        <v>83</v>
      </c>
      <c r="G25" s="29" t="s">
        <v>36</v>
      </c>
      <c r="H25" s="26" t="s">
        <v>59</v>
      </c>
      <c r="I25" s="26" t="s">
        <v>38</v>
      </c>
      <c r="J25" s="29">
        <v>260</v>
      </c>
      <c r="K25" s="29" t="s">
        <v>95</v>
      </c>
      <c r="L25" s="29">
        <v>18</v>
      </c>
      <c r="M25" s="68">
        <v>6</v>
      </c>
      <c r="N25" s="66">
        <v>583200</v>
      </c>
      <c r="O25" s="67">
        <f t="shared" si="3"/>
        <v>639360</v>
      </c>
      <c r="P25" s="26">
        <f t="shared" si="0"/>
        <v>56160</v>
      </c>
      <c r="Q25" s="29">
        <v>19.8</v>
      </c>
      <c r="R25" s="97">
        <f t="shared" si="1"/>
        <v>11119.68</v>
      </c>
      <c r="S25" s="98"/>
      <c r="T25" s="99">
        <f t="shared" si="2"/>
        <v>10967.734020672</v>
      </c>
      <c r="U25" s="100"/>
      <c r="V25" s="100"/>
      <c r="W25" s="100"/>
      <c r="X25" s="102"/>
      <c r="Y25" s="100"/>
    </row>
    <row r="26" s="3" customFormat="1" ht="20" customHeight="1" spans="1:25">
      <c r="A26" s="25">
        <v>20</v>
      </c>
      <c r="B26" s="30" t="s">
        <v>96</v>
      </c>
      <c r="C26" s="30" t="s">
        <v>97</v>
      </c>
      <c r="D26" s="31">
        <v>11.3</v>
      </c>
      <c r="E26" s="30" t="s">
        <v>44</v>
      </c>
      <c r="F26" s="32">
        <v>83</v>
      </c>
      <c r="G26" s="33" t="s">
        <v>36</v>
      </c>
      <c r="H26" s="30" t="s">
        <v>59</v>
      </c>
      <c r="I26" s="26" t="s">
        <v>98</v>
      </c>
      <c r="J26" s="33">
        <v>270</v>
      </c>
      <c r="K26" s="33" t="s">
        <v>95</v>
      </c>
      <c r="L26" s="33">
        <v>18</v>
      </c>
      <c r="M26" s="69">
        <v>6</v>
      </c>
      <c r="N26" s="70">
        <v>600480</v>
      </c>
      <c r="O26" s="67">
        <f t="shared" si="3"/>
        <v>658800</v>
      </c>
      <c r="P26" s="26">
        <f t="shared" si="0"/>
        <v>58320</v>
      </c>
      <c r="Q26" s="33">
        <v>19.8</v>
      </c>
      <c r="R26" s="97">
        <f t="shared" si="1"/>
        <v>11547.36</v>
      </c>
      <c r="S26" s="101"/>
      <c r="T26" s="99">
        <f t="shared" si="2"/>
        <v>11389.569944544</v>
      </c>
      <c r="U26" s="102" t="s">
        <v>99</v>
      </c>
      <c r="V26" s="102"/>
      <c r="W26" s="102"/>
      <c r="X26" s="102"/>
      <c r="Y26" s="102"/>
    </row>
    <row r="27" s="2" customFormat="1" ht="20" customHeight="1" spans="1:25">
      <c r="A27" s="25">
        <v>21</v>
      </c>
      <c r="B27" s="26" t="s">
        <v>100</v>
      </c>
      <c r="C27" s="26" t="s">
        <v>101</v>
      </c>
      <c r="D27" s="27">
        <v>11.5</v>
      </c>
      <c r="E27" s="26" t="s">
        <v>44</v>
      </c>
      <c r="F27" s="28">
        <v>83</v>
      </c>
      <c r="G27" s="29" t="s">
        <v>36</v>
      </c>
      <c r="H27" s="26" t="s">
        <v>37</v>
      </c>
      <c r="I27" s="26" t="s">
        <v>38</v>
      </c>
      <c r="J27" s="29">
        <v>340</v>
      </c>
      <c r="K27" s="29" t="s">
        <v>95</v>
      </c>
      <c r="L27" s="29">
        <v>18</v>
      </c>
      <c r="M27" s="68">
        <v>6</v>
      </c>
      <c r="N27" s="72">
        <v>600480</v>
      </c>
      <c r="O27" s="67">
        <f t="shared" si="3"/>
        <v>673920</v>
      </c>
      <c r="P27" s="26">
        <f t="shared" si="0"/>
        <v>73440</v>
      </c>
      <c r="Q27" s="29">
        <v>19.8</v>
      </c>
      <c r="R27" s="97">
        <f t="shared" si="1"/>
        <v>14541.12</v>
      </c>
      <c r="S27" s="98"/>
      <c r="T27" s="99">
        <f t="shared" si="2"/>
        <v>14342.421411648</v>
      </c>
      <c r="U27" s="100"/>
      <c r="V27" s="100"/>
      <c r="W27" s="100"/>
      <c r="X27" s="102"/>
      <c r="Y27" s="100"/>
    </row>
    <row r="28" s="5" customFormat="1" ht="20" customHeight="1" spans="1:25">
      <c r="A28" s="25">
        <v>22</v>
      </c>
      <c r="B28" s="34" t="s">
        <v>102</v>
      </c>
      <c r="C28" s="34" t="s">
        <v>103</v>
      </c>
      <c r="D28" s="35">
        <v>11.5</v>
      </c>
      <c r="E28" s="34" t="s">
        <v>44</v>
      </c>
      <c r="F28" s="36">
        <v>83</v>
      </c>
      <c r="G28" s="37" t="s">
        <v>36</v>
      </c>
      <c r="H28" s="34" t="s">
        <v>37</v>
      </c>
      <c r="I28" s="26" t="s">
        <v>38</v>
      </c>
      <c r="J28" s="37">
        <v>340</v>
      </c>
      <c r="K28" s="37" t="s">
        <v>104</v>
      </c>
      <c r="L28" s="37">
        <v>18</v>
      </c>
      <c r="M28" s="73">
        <v>5</v>
      </c>
      <c r="N28" s="66">
        <v>563220</v>
      </c>
      <c r="O28" s="67">
        <f t="shared" si="3"/>
        <v>624420</v>
      </c>
      <c r="P28" s="26">
        <f t="shared" si="0"/>
        <v>61200</v>
      </c>
      <c r="Q28" s="37">
        <v>19.8</v>
      </c>
      <c r="R28" s="97">
        <f t="shared" si="1"/>
        <v>12117.6</v>
      </c>
      <c r="S28" s="104"/>
      <c r="T28" s="99">
        <f t="shared" si="2"/>
        <v>11952.01784304</v>
      </c>
      <c r="U28" s="105"/>
      <c r="V28" s="100"/>
      <c r="W28" s="105"/>
      <c r="X28" s="102"/>
      <c r="Y28" s="105"/>
    </row>
    <row r="29" s="2" customFormat="1" ht="20" customHeight="1" spans="1:25">
      <c r="A29" s="25">
        <v>23</v>
      </c>
      <c r="B29" s="26" t="s">
        <v>105</v>
      </c>
      <c r="C29" s="26" t="s">
        <v>106</v>
      </c>
      <c r="D29" s="27">
        <v>11.2</v>
      </c>
      <c r="E29" s="26" t="s">
        <v>35</v>
      </c>
      <c r="F29" s="28">
        <v>73</v>
      </c>
      <c r="G29" s="29" t="s">
        <v>36</v>
      </c>
      <c r="H29" s="26" t="s">
        <v>37</v>
      </c>
      <c r="I29" s="26" t="s">
        <v>38</v>
      </c>
      <c r="J29" s="29">
        <v>340</v>
      </c>
      <c r="K29" s="29" t="s">
        <v>104</v>
      </c>
      <c r="L29" s="29">
        <v>18</v>
      </c>
      <c r="M29" s="68">
        <v>5</v>
      </c>
      <c r="N29" s="66">
        <v>863690</v>
      </c>
      <c r="O29" s="67">
        <f t="shared" si="3"/>
        <v>924890</v>
      </c>
      <c r="P29" s="26">
        <f t="shared" si="0"/>
        <v>61200</v>
      </c>
      <c r="Q29" s="29">
        <v>18.2</v>
      </c>
      <c r="R29" s="97">
        <f t="shared" si="1"/>
        <v>11138.4</v>
      </c>
      <c r="S29" s="98"/>
      <c r="T29" s="99">
        <f t="shared" si="2"/>
        <v>10986.19821936</v>
      </c>
      <c r="U29" s="100"/>
      <c r="V29" s="100"/>
      <c r="W29" s="100"/>
      <c r="X29" s="102"/>
      <c r="Y29" s="100"/>
    </row>
    <row r="30" s="3" customFormat="1" ht="20" customHeight="1" spans="1:25">
      <c r="A30" s="25">
        <v>24</v>
      </c>
      <c r="B30" s="30" t="s">
        <v>107</v>
      </c>
      <c r="C30" s="30" t="s">
        <v>108</v>
      </c>
      <c r="D30" s="31">
        <v>10.3</v>
      </c>
      <c r="E30" s="30" t="s">
        <v>35</v>
      </c>
      <c r="F30" s="32">
        <v>65</v>
      </c>
      <c r="G30" s="33" t="s">
        <v>36</v>
      </c>
      <c r="H30" s="30" t="s">
        <v>59</v>
      </c>
      <c r="I30" s="26" t="s">
        <v>109</v>
      </c>
      <c r="J30" s="33">
        <v>330</v>
      </c>
      <c r="K30" s="33" t="s">
        <v>110</v>
      </c>
      <c r="L30" s="30">
        <v>18</v>
      </c>
      <c r="M30" s="71">
        <v>4</v>
      </c>
      <c r="N30" s="70">
        <v>396720</v>
      </c>
      <c r="O30" s="67">
        <f t="shared" si="3"/>
        <v>444240</v>
      </c>
      <c r="P30" s="26">
        <f t="shared" si="0"/>
        <v>47520</v>
      </c>
      <c r="Q30" s="30">
        <v>17.6</v>
      </c>
      <c r="R30" s="97">
        <f t="shared" si="1"/>
        <v>8363.52</v>
      </c>
      <c r="S30" s="101"/>
      <c r="T30" s="99">
        <f t="shared" si="2"/>
        <v>8249.235844608</v>
      </c>
      <c r="U30" s="102" t="s">
        <v>111</v>
      </c>
      <c r="V30" s="102"/>
      <c r="W30" s="102"/>
      <c r="X30" s="102"/>
      <c r="Y30" s="102"/>
    </row>
    <row r="31" s="3" customFormat="1" ht="20" customHeight="1" spans="1:25">
      <c r="A31" s="25">
        <v>25</v>
      </c>
      <c r="B31" s="30" t="s">
        <v>112</v>
      </c>
      <c r="C31" s="30" t="s">
        <v>113</v>
      </c>
      <c r="D31" s="31">
        <v>11.3</v>
      </c>
      <c r="E31" s="30" t="s">
        <v>35</v>
      </c>
      <c r="F31" s="32">
        <v>65</v>
      </c>
      <c r="G31" s="33" t="s">
        <v>36</v>
      </c>
      <c r="H31" s="30" t="s">
        <v>59</v>
      </c>
      <c r="I31" s="26" t="s">
        <v>109</v>
      </c>
      <c r="J31" s="33">
        <v>330</v>
      </c>
      <c r="K31" s="33" t="s">
        <v>110</v>
      </c>
      <c r="L31" s="30">
        <v>18</v>
      </c>
      <c r="M31" s="71">
        <v>4</v>
      </c>
      <c r="N31" s="70">
        <v>396000</v>
      </c>
      <c r="O31" s="67">
        <f t="shared" si="3"/>
        <v>443520</v>
      </c>
      <c r="P31" s="26">
        <f t="shared" si="0"/>
        <v>47520</v>
      </c>
      <c r="Q31" s="30">
        <v>17.6</v>
      </c>
      <c r="R31" s="97">
        <f t="shared" si="1"/>
        <v>8363.52</v>
      </c>
      <c r="S31" s="101"/>
      <c r="T31" s="99">
        <f t="shared" si="2"/>
        <v>8249.235844608</v>
      </c>
      <c r="U31" s="102" t="s">
        <v>111</v>
      </c>
      <c r="V31" s="102"/>
      <c r="W31" s="102"/>
      <c r="X31" s="102"/>
      <c r="Y31" s="102"/>
    </row>
    <row r="32" s="3" customFormat="1" ht="20" customHeight="1" spans="1:25">
      <c r="A32" s="25">
        <v>26</v>
      </c>
      <c r="B32" s="30" t="s">
        <v>114</v>
      </c>
      <c r="C32" s="30" t="s">
        <v>115</v>
      </c>
      <c r="D32" s="31">
        <v>12.8</v>
      </c>
      <c r="E32" s="30" t="s">
        <v>35</v>
      </c>
      <c r="F32" s="32">
        <v>65</v>
      </c>
      <c r="G32" s="33" t="s">
        <v>36</v>
      </c>
      <c r="H32" s="30" t="s">
        <v>59</v>
      </c>
      <c r="I32" s="26" t="s">
        <v>116</v>
      </c>
      <c r="J32" s="33">
        <v>300</v>
      </c>
      <c r="K32" s="33" t="s">
        <v>110</v>
      </c>
      <c r="L32" s="30">
        <v>18</v>
      </c>
      <c r="M32" s="71">
        <v>4</v>
      </c>
      <c r="N32" s="70">
        <v>470880</v>
      </c>
      <c r="O32" s="67">
        <f t="shared" si="3"/>
        <v>514080</v>
      </c>
      <c r="P32" s="26">
        <f t="shared" si="0"/>
        <v>43200</v>
      </c>
      <c r="Q32" s="30">
        <v>17.6</v>
      </c>
      <c r="R32" s="97">
        <f t="shared" si="1"/>
        <v>7603.2</v>
      </c>
      <c r="S32" s="101"/>
      <c r="T32" s="99">
        <f t="shared" si="2"/>
        <v>7499.30531328</v>
      </c>
      <c r="U32" s="102" t="s">
        <v>117</v>
      </c>
      <c r="V32" s="102"/>
      <c r="W32" s="102"/>
      <c r="X32" s="102"/>
      <c r="Y32" s="102"/>
    </row>
    <row r="33" s="2" customFormat="1" ht="20" customHeight="1" spans="1:25">
      <c r="A33" s="25">
        <v>27</v>
      </c>
      <c r="B33" s="26" t="s">
        <v>107</v>
      </c>
      <c r="C33" s="26" t="s">
        <v>118</v>
      </c>
      <c r="D33" s="27">
        <v>9.2</v>
      </c>
      <c r="E33" s="26" t="s">
        <v>119</v>
      </c>
      <c r="F33" s="28">
        <v>65</v>
      </c>
      <c r="G33" s="29" t="s">
        <v>36</v>
      </c>
      <c r="H33" s="26" t="s">
        <v>37</v>
      </c>
      <c r="I33" s="26" t="s">
        <v>38</v>
      </c>
      <c r="J33" s="29">
        <v>340</v>
      </c>
      <c r="K33" s="29" t="s">
        <v>120</v>
      </c>
      <c r="L33" s="29">
        <v>15</v>
      </c>
      <c r="M33" s="68">
        <v>4</v>
      </c>
      <c r="N33" s="66">
        <v>581600</v>
      </c>
      <c r="O33" s="67">
        <f t="shared" si="3"/>
        <v>622400</v>
      </c>
      <c r="P33" s="26">
        <f t="shared" si="0"/>
        <v>40800</v>
      </c>
      <c r="Q33" s="29">
        <v>17.6</v>
      </c>
      <c r="R33" s="97">
        <f t="shared" si="1"/>
        <v>7180.8</v>
      </c>
      <c r="S33" s="98"/>
      <c r="T33" s="99">
        <f t="shared" si="2"/>
        <v>7082.67724032</v>
      </c>
      <c r="U33" s="100"/>
      <c r="V33" s="100"/>
      <c r="W33" s="100"/>
      <c r="X33" s="102"/>
      <c r="Y33" s="100"/>
    </row>
    <row r="34" s="2" customFormat="1" ht="20" customHeight="1" spans="1:25">
      <c r="A34" s="25">
        <v>28</v>
      </c>
      <c r="B34" s="26" t="s">
        <v>121</v>
      </c>
      <c r="C34" s="26" t="s">
        <v>122</v>
      </c>
      <c r="D34" s="27">
        <v>9.2</v>
      </c>
      <c r="E34" s="26" t="s">
        <v>44</v>
      </c>
      <c r="F34" s="28">
        <v>80</v>
      </c>
      <c r="G34" s="29" t="s">
        <v>36</v>
      </c>
      <c r="H34" s="26" t="s">
        <v>37</v>
      </c>
      <c r="I34" s="26" t="s">
        <v>38</v>
      </c>
      <c r="J34" s="29">
        <v>340</v>
      </c>
      <c r="K34" s="29" t="s">
        <v>123</v>
      </c>
      <c r="L34" s="29">
        <v>27</v>
      </c>
      <c r="M34" s="68">
        <v>4</v>
      </c>
      <c r="N34" s="66">
        <v>439560</v>
      </c>
      <c r="O34" s="67">
        <f t="shared" si="3"/>
        <v>513000</v>
      </c>
      <c r="P34" s="26">
        <f t="shared" si="0"/>
        <v>73440</v>
      </c>
      <c r="Q34" s="29">
        <v>19.8</v>
      </c>
      <c r="R34" s="97">
        <f t="shared" si="1"/>
        <v>14541.12</v>
      </c>
      <c r="S34" s="98"/>
      <c r="T34" s="99">
        <f t="shared" si="2"/>
        <v>14342.421411648</v>
      </c>
      <c r="U34" s="100"/>
      <c r="V34" s="100"/>
      <c r="W34" s="100"/>
      <c r="X34" s="102"/>
      <c r="Y34" s="100"/>
    </row>
    <row r="35" s="3" customFormat="1" ht="20" customHeight="1" spans="1:25">
      <c r="A35" s="25">
        <v>29</v>
      </c>
      <c r="B35" s="33" t="s">
        <v>124</v>
      </c>
      <c r="C35" s="30" t="s">
        <v>125</v>
      </c>
      <c r="D35" s="31">
        <v>9.4</v>
      </c>
      <c r="E35" s="30" t="s">
        <v>44</v>
      </c>
      <c r="F35" s="30">
        <v>88</v>
      </c>
      <c r="G35" s="30" t="s">
        <v>36</v>
      </c>
      <c r="H35" s="30" t="s">
        <v>59</v>
      </c>
      <c r="I35" s="26" t="s">
        <v>126</v>
      </c>
      <c r="J35" s="33">
        <v>160</v>
      </c>
      <c r="K35" s="30" t="s">
        <v>127</v>
      </c>
      <c r="L35" s="30">
        <v>26.8</v>
      </c>
      <c r="M35" s="69">
        <v>2</v>
      </c>
      <c r="N35" s="70">
        <v>204323</v>
      </c>
      <c r="O35" s="67">
        <f t="shared" si="3"/>
        <v>221475</v>
      </c>
      <c r="P35" s="26">
        <f t="shared" si="0"/>
        <v>17152</v>
      </c>
      <c r="Q35" s="30">
        <v>19.8</v>
      </c>
      <c r="R35" s="97">
        <f t="shared" si="1"/>
        <v>3396.096</v>
      </c>
      <c r="S35" s="101"/>
      <c r="T35" s="99">
        <f t="shared" si="2"/>
        <v>3349.6897065984</v>
      </c>
      <c r="U35" s="102" t="s">
        <v>128</v>
      </c>
      <c r="V35" s="102"/>
      <c r="W35" s="102"/>
      <c r="X35" s="102"/>
      <c r="Y35" s="102"/>
    </row>
    <row r="36" s="2" customFormat="1" ht="20" customHeight="1" spans="1:25">
      <c r="A36" s="25">
        <v>30</v>
      </c>
      <c r="B36" s="26" t="s">
        <v>129</v>
      </c>
      <c r="C36" s="26" t="s">
        <v>130</v>
      </c>
      <c r="D36" s="27">
        <v>9.2</v>
      </c>
      <c r="E36" s="26" t="s">
        <v>44</v>
      </c>
      <c r="F36" s="28">
        <v>78</v>
      </c>
      <c r="G36" s="29" t="s">
        <v>131</v>
      </c>
      <c r="H36" s="26" t="s">
        <v>37</v>
      </c>
      <c r="I36" s="26" t="s">
        <v>38</v>
      </c>
      <c r="J36" s="29">
        <v>340</v>
      </c>
      <c r="K36" s="29" t="s">
        <v>132</v>
      </c>
      <c r="L36" s="26">
        <v>30</v>
      </c>
      <c r="M36" s="65">
        <v>2</v>
      </c>
      <c r="N36" s="66">
        <v>232680</v>
      </c>
      <c r="O36" s="67">
        <f t="shared" si="3"/>
        <v>273480</v>
      </c>
      <c r="P36" s="26">
        <f t="shared" si="0"/>
        <v>40800</v>
      </c>
      <c r="Q36" s="26">
        <v>19.6</v>
      </c>
      <c r="R36" s="97">
        <f t="shared" si="1"/>
        <v>7996.8</v>
      </c>
      <c r="S36" s="98"/>
      <c r="T36" s="99">
        <f t="shared" si="2"/>
        <v>7887.52692672</v>
      </c>
      <c r="U36" s="100"/>
      <c r="V36" s="100"/>
      <c r="W36" s="100"/>
      <c r="X36" s="102"/>
      <c r="Y36" s="100"/>
    </row>
    <row r="37" s="3" customFormat="1" ht="20" customHeight="1" spans="1:25">
      <c r="A37" s="25">
        <v>31</v>
      </c>
      <c r="B37" s="30" t="s">
        <v>133</v>
      </c>
      <c r="C37" s="30" t="s">
        <v>134</v>
      </c>
      <c r="D37" s="31">
        <v>9.3</v>
      </c>
      <c r="E37" s="30" t="s">
        <v>44</v>
      </c>
      <c r="F37" s="32">
        <v>82</v>
      </c>
      <c r="G37" s="33" t="s">
        <v>131</v>
      </c>
      <c r="H37" s="30" t="s">
        <v>37</v>
      </c>
      <c r="I37" s="26" t="s">
        <v>38</v>
      </c>
      <c r="J37" s="33">
        <v>340</v>
      </c>
      <c r="K37" s="33" t="s">
        <v>135</v>
      </c>
      <c r="L37" s="30">
        <v>28</v>
      </c>
      <c r="M37" s="71">
        <v>2</v>
      </c>
      <c r="N37" s="70">
        <v>195776</v>
      </c>
      <c r="O37" s="67">
        <f t="shared" si="3"/>
        <v>233856</v>
      </c>
      <c r="P37" s="26">
        <f t="shared" si="0"/>
        <v>38080</v>
      </c>
      <c r="Q37" s="30">
        <v>21.2</v>
      </c>
      <c r="R37" s="97">
        <f t="shared" si="1"/>
        <v>8072.96</v>
      </c>
      <c r="S37" s="101"/>
      <c r="T37" s="99">
        <f t="shared" si="2"/>
        <v>7962.646230784</v>
      </c>
      <c r="U37" s="102" t="s">
        <v>76</v>
      </c>
      <c r="V37" s="102"/>
      <c r="W37" s="102"/>
      <c r="X37" s="102"/>
      <c r="Y37" s="102"/>
    </row>
    <row r="38" s="2" customFormat="1" ht="20" customHeight="1" spans="1:25">
      <c r="A38" s="25">
        <v>32</v>
      </c>
      <c r="B38" s="26" t="s">
        <v>136</v>
      </c>
      <c r="C38" s="26" t="s">
        <v>137</v>
      </c>
      <c r="D38" s="27">
        <v>9.7</v>
      </c>
      <c r="E38" s="26" t="s">
        <v>44</v>
      </c>
      <c r="F38" s="28">
        <v>83</v>
      </c>
      <c r="G38" s="29" t="s">
        <v>131</v>
      </c>
      <c r="H38" s="26" t="s">
        <v>37</v>
      </c>
      <c r="I38" s="26" t="s">
        <v>38</v>
      </c>
      <c r="J38" s="29">
        <v>340</v>
      </c>
      <c r="K38" s="29" t="s">
        <v>138</v>
      </c>
      <c r="L38" s="26">
        <v>13</v>
      </c>
      <c r="M38" s="65">
        <v>4</v>
      </c>
      <c r="N38" s="66">
        <v>232648</v>
      </c>
      <c r="O38" s="67">
        <f t="shared" si="3"/>
        <v>268008</v>
      </c>
      <c r="P38" s="26">
        <f t="shared" si="0"/>
        <v>35360</v>
      </c>
      <c r="Q38" s="26">
        <v>21.2</v>
      </c>
      <c r="R38" s="97">
        <f t="shared" si="1"/>
        <v>7496.32</v>
      </c>
      <c r="S38" s="98"/>
      <c r="T38" s="99">
        <f t="shared" si="2"/>
        <v>7393.885785728</v>
      </c>
      <c r="U38" s="100"/>
      <c r="V38" s="100"/>
      <c r="W38" s="100"/>
      <c r="X38" s="102"/>
      <c r="Y38" s="100"/>
    </row>
    <row r="39" s="2" customFormat="1" ht="20" customHeight="1" spans="1:25">
      <c r="A39" s="25">
        <v>33</v>
      </c>
      <c r="B39" s="26" t="s">
        <v>139</v>
      </c>
      <c r="C39" s="26" t="s">
        <v>140</v>
      </c>
      <c r="D39" s="27">
        <v>9.2</v>
      </c>
      <c r="E39" s="26" t="s">
        <v>44</v>
      </c>
      <c r="F39" s="28">
        <v>88</v>
      </c>
      <c r="G39" s="29" t="s">
        <v>131</v>
      </c>
      <c r="H39" s="26" t="s">
        <v>37</v>
      </c>
      <c r="I39" s="26" t="s">
        <v>38</v>
      </c>
      <c r="J39" s="40">
        <v>340</v>
      </c>
      <c r="K39" s="29" t="s">
        <v>141</v>
      </c>
      <c r="L39" s="29">
        <v>17.5</v>
      </c>
      <c r="M39" s="68">
        <v>2</v>
      </c>
      <c r="N39" s="66">
        <v>120190</v>
      </c>
      <c r="O39" s="67">
        <f t="shared" si="3"/>
        <v>143990</v>
      </c>
      <c r="P39" s="26">
        <f t="shared" si="0"/>
        <v>23800</v>
      </c>
      <c r="Q39" s="29">
        <v>21.2</v>
      </c>
      <c r="R39" s="97">
        <f t="shared" si="1"/>
        <v>5045.6</v>
      </c>
      <c r="S39" s="98"/>
      <c r="T39" s="99">
        <f t="shared" si="2"/>
        <v>4976.65389424</v>
      </c>
      <c r="U39" s="100"/>
      <c r="V39" s="100"/>
      <c r="W39" s="100"/>
      <c r="X39" s="102"/>
      <c r="Y39" s="100"/>
    </row>
    <row r="40" s="2" customFormat="1" ht="20" customHeight="1" spans="1:25">
      <c r="A40" s="25">
        <v>34</v>
      </c>
      <c r="B40" s="26" t="s">
        <v>142</v>
      </c>
      <c r="C40" s="26" t="s">
        <v>143</v>
      </c>
      <c r="D40" s="27">
        <v>9.6</v>
      </c>
      <c r="E40" s="26" t="s">
        <v>44</v>
      </c>
      <c r="F40" s="28">
        <v>82</v>
      </c>
      <c r="G40" s="29" t="s">
        <v>131</v>
      </c>
      <c r="H40" s="26" t="s">
        <v>37</v>
      </c>
      <c r="I40" s="26" t="s">
        <v>38</v>
      </c>
      <c r="J40" s="74">
        <v>340</v>
      </c>
      <c r="K40" s="29" t="s">
        <v>144</v>
      </c>
      <c r="L40" s="29">
        <v>18</v>
      </c>
      <c r="M40" s="68">
        <v>4</v>
      </c>
      <c r="N40" s="66">
        <v>309600</v>
      </c>
      <c r="O40" s="67">
        <f t="shared" si="3"/>
        <v>358560</v>
      </c>
      <c r="P40" s="26">
        <f t="shared" si="0"/>
        <v>48960</v>
      </c>
      <c r="Q40" s="29">
        <v>21.2</v>
      </c>
      <c r="R40" s="97">
        <f t="shared" si="1"/>
        <v>10379.52</v>
      </c>
      <c r="S40" s="98"/>
      <c r="T40" s="99">
        <f t="shared" si="2"/>
        <v>10237.688011008</v>
      </c>
      <c r="U40" s="100"/>
      <c r="V40" s="100"/>
      <c r="W40" s="100"/>
      <c r="X40" s="102"/>
      <c r="Y40" s="100"/>
    </row>
    <row r="41" s="4" customFormat="1" ht="20" customHeight="1" spans="1:25">
      <c r="A41" s="25">
        <v>35</v>
      </c>
      <c r="B41" s="26" t="s">
        <v>145</v>
      </c>
      <c r="C41" s="26" t="s">
        <v>146</v>
      </c>
      <c r="D41" s="27">
        <v>11.2</v>
      </c>
      <c r="E41" s="26" t="s">
        <v>44</v>
      </c>
      <c r="F41" s="28">
        <v>79</v>
      </c>
      <c r="G41" s="29" t="s">
        <v>131</v>
      </c>
      <c r="H41" s="26" t="s">
        <v>37</v>
      </c>
      <c r="I41" s="26" t="s">
        <v>38</v>
      </c>
      <c r="J41" s="29">
        <v>340</v>
      </c>
      <c r="K41" s="29" t="s">
        <v>147</v>
      </c>
      <c r="L41" s="29">
        <v>35</v>
      </c>
      <c r="M41" s="68">
        <v>3</v>
      </c>
      <c r="N41" s="66">
        <v>471450</v>
      </c>
      <c r="O41" s="67">
        <f t="shared" si="3"/>
        <v>542850</v>
      </c>
      <c r="P41" s="26">
        <f t="shared" si="0"/>
        <v>71400</v>
      </c>
      <c r="Q41" s="29">
        <v>19.6</v>
      </c>
      <c r="R41" s="97">
        <f t="shared" si="1"/>
        <v>13994.4</v>
      </c>
      <c r="S41" s="98"/>
      <c r="T41" s="99">
        <f t="shared" si="2"/>
        <v>13803.17212176</v>
      </c>
      <c r="U41" s="103" t="s">
        <v>76</v>
      </c>
      <c r="V41" s="103"/>
      <c r="W41" s="103"/>
      <c r="X41" s="103"/>
      <c r="Y41" s="103"/>
    </row>
    <row r="42" s="4" customFormat="1" ht="20" customHeight="1" spans="1:25">
      <c r="A42" s="25">
        <v>36</v>
      </c>
      <c r="B42" s="26" t="s">
        <v>148</v>
      </c>
      <c r="C42" s="26" t="s">
        <v>149</v>
      </c>
      <c r="D42" s="27">
        <v>10</v>
      </c>
      <c r="E42" s="26" t="s">
        <v>44</v>
      </c>
      <c r="F42" s="28">
        <v>62</v>
      </c>
      <c r="G42" s="29" t="s">
        <v>131</v>
      </c>
      <c r="H42" s="26" t="s">
        <v>37</v>
      </c>
      <c r="I42" s="26" t="s">
        <v>38</v>
      </c>
      <c r="J42" s="74">
        <v>340</v>
      </c>
      <c r="K42" s="29" t="s">
        <v>150</v>
      </c>
      <c r="L42" s="29">
        <v>22</v>
      </c>
      <c r="M42" s="68">
        <v>4</v>
      </c>
      <c r="N42" s="66">
        <v>284416</v>
      </c>
      <c r="O42" s="67">
        <f t="shared" si="3"/>
        <v>344256</v>
      </c>
      <c r="P42" s="26">
        <f t="shared" si="0"/>
        <v>59840</v>
      </c>
      <c r="Q42" s="29">
        <v>18.9</v>
      </c>
      <c r="R42" s="97">
        <f t="shared" si="1"/>
        <v>11309.76</v>
      </c>
      <c r="S42" s="98"/>
      <c r="T42" s="99">
        <f t="shared" si="2"/>
        <v>11155.216653504</v>
      </c>
      <c r="U42" s="103" t="s">
        <v>76</v>
      </c>
      <c r="V42" s="103"/>
      <c r="W42" s="103"/>
      <c r="X42" s="103"/>
      <c r="Y42" s="103"/>
    </row>
    <row r="43" s="3" customFormat="1" ht="20" customHeight="1" spans="1:25">
      <c r="A43" s="25">
        <v>37</v>
      </c>
      <c r="B43" s="30" t="s">
        <v>151</v>
      </c>
      <c r="C43" s="30" t="s">
        <v>152</v>
      </c>
      <c r="D43" s="31">
        <v>11</v>
      </c>
      <c r="E43" s="30" t="s">
        <v>44</v>
      </c>
      <c r="F43" s="32">
        <v>79</v>
      </c>
      <c r="G43" s="33" t="s">
        <v>131</v>
      </c>
      <c r="H43" s="30" t="s">
        <v>59</v>
      </c>
      <c r="I43" s="26" t="s">
        <v>109</v>
      </c>
      <c r="J43" s="33">
        <v>330</v>
      </c>
      <c r="K43" s="33" t="s">
        <v>153</v>
      </c>
      <c r="L43" s="30">
        <v>25</v>
      </c>
      <c r="M43" s="71">
        <v>4</v>
      </c>
      <c r="N43" s="70">
        <v>516600</v>
      </c>
      <c r="O43" s="67">
        <f t="shared" si="3"/>
        <v>582600</v>
      </c>
      <c r="P43" s="26">
        <f t="shared" si="0"/>
        <v>66000</v>
      </c>
      <c r="Q43" s="30">
        <v>19.6</v>
      </c>
      <c r="R43" s="97">
        <f t="shared" si="1"/>
        <v>12936</v>
      </c>
      <c r="S43" s="101"/>
      <c r="T43" s="99">
        <f t="shared" si="2"/>
        <v>12759.2347344</v>
      </c>
      <c r="U43" s="102" t="s">
        <v>111</v>
      </c>
      <c r="V43" s="102"/>
      <c r="W43" s="102"/>
      <c r="X43" s="102"/>
      <c r="Y43" s="102"/>
    </row>
    <row r="44" s="3" customFormat="1" ht="20" customHeight="1" spans="1:25">
      <c r="A44" s="25">
        <v>38</v>
      </c>
      <c r="B44" s="30" t="s">
        <v>154</v>
      </c>
      <c r="C44" s="30" t="s">
        <v>155</v>
      </c>
      <c r="D44" s="31">
        <v>8.8</v>
      </c>
      <c r="E44" s="30" t="s">
        <v>44</v>
      </c>
      <c r="F44" s="32">
        <v>78</v>
      </c>
      <c r="G44" s="33" t="s">
        <v>131</v>
      </c>
      <c r="H44" s="30" t="s">
        <v>59</v>
      </c>
      <c r="I44" s="26" t="s">
        <v>156</v>
      </c>
      <c r="J44" s="75">
        <v>190</v>
      </c>
      <c r="K44" s="33" t="s">
        <v>157</v>
      </c>
      <c r="L44" s="30">
        <v>17</v>
      </c>
      <c r="M44" s="71">
        <v>4</v>
      </c>
      <c r="N44" s="70">
        <v>225760</v>
      </c>
      <c r="O44" s="67">
        <f t="shared" si="3"/>
        <v>251600</v>
      </c>
      <c r="P44" s="26">
        <f t="shared" si="0"/>
        <v>25840</v>
      </c>
      <c r="Q44" s="30">
        <v>19.6</v>
      </c>
      <c r="R44" s="97">
        <f t="shared" si="1"/>
        <v>5064.64</v>
      </c>
      <c r="S44" s="101"/>
      <c r="T44" s="99">
        <f t="shared" si="2"/>
        <v>4995.433720256</v>
      </c>
      <c r="U44" s="102" t="s">
        <v>158</v>
      </c>
      <c r="V44" s="102"/>
      <c r="W44" s="102"/>
      <c r="X44" s="102"/>
      <c r="Y44" s="102"/>
    </row>
    <row r="45" s="3" customFormat="1" ht="20" customHeight="1" spans="1:25">
      <c r="A45" s="25">
        <v>39</v>
      </c>
      <c r="B45" s="30" t="s">
        <v>159</v>
      </c>
      <c r="C45" s="30" t="s">
        <v>160</v>
      </c>
      <c r="D45" s="31">
        <v>9.8</v>
      </c>
      <c r="E45" s="30" t="s">
        <v>44</v>
      </c>
      <c r="F45" s="32">
        <v>60</v>
      </c>
      <c r="G45" s="33" t="s">
        <v>131</v>
      </c>
      <c r="H45" s="30" t="s">
        <v>59</v>
      </c>
      <c r="I45" s="26" t="s">
        <v>161</v>
      </c>
      <c r="J45" s="33">
        <v>150</v>
      </c>
      <c r="K45" s="33" t="s">
        <v>147</v>
      </c>
      <c r="L45" s="30">
        <v>35</v>
      </c>
      <c r="M45" s="71">
        <v>3</v>
      </c>
      <c r="N45" s="70">
        <v>802420</v>
      </c>
      <c r="O45" s="67">
        <f t="shared" si="3"/>
        <v>833920</v>
      </c>
      <c r="P45" s="26">
        <f t="shared" si="0"/>
        <v>31500</v>
      </c>
      <c r="Q45" s="30">
        <v>18.9</v>
      </c>
      <c r="R45" s="97">
        <f t="shared" si="1"/>
        <v>5953.5</v>
      </c>
      <c r="S45" s="101"/>
      <c r="T45" s="99">
        <f t="shared" si="2"/>
        <v>5872.1478039</v>
      </c>
      <c r="U45" s="102" t="s">
        <v>162</v>
      </c>
      <c r="V45" s="102"/>
      <c r="W45" s="102"/>
      <c r="X45" s="102"/>
      <c r="Y45" s="102"/>
    </row>
    <row r="46" s="2" customFormat="1" ht="20" customHeight="1" spans="1:25">
      <c r="A46" s="25">
        <v>40</v>
      </c>
      <c r="B46" s="26" t="s">
        <v>163</v>
      </c>
      <c r="C46" s="26" t="s">
        <v>164</v>
      </c>
      <c r="D46" s="27">
        <v>9.2</v>
      </c>
      <c r="E46" s="26" t="s">
        <v>44</v>
      </c>
      <c r="F46" s="28">
        <v>79</v>
      </c>
      <c r="G46" s="29" t="s">
        <v>131</v>
      </c>
      <c r="H46" s="26" t="s">
        <v>37</v>
      </c>
      <c r="I46" s="26" t="s">
        <v>38</v>
      </c>
      <c r="J46" s="74">
        <v>340</v>
      </c>
      <c r="K46" s="29" t="s">
        <v>165</v>
      </c>
      <c r="L46" s="26">
        <v>17</v>
      </c>
      <c r="M46" s="65">
        <v>4</v>
      </c>
      <c r="N46" s="66">
        <v>276760</v>
      </c>
      <c r="O46" s="67">
        <f t="shared" si="3"/>
        <v>323000</v>
      </c>
      <c r="P46" s="26">
        <f t="shared" si="0"/>
        <v>46240</v>
      </c>
      <c r="Q46" s="26">
        <v>19.6</v>
      </c>
      <c r="R46" s="97">
        <f t="shared" si="1"/>
        <v>9063.04</v>
      </c>
      <c r="S46" s="98"/>
      <c r="T46" s="99">
        <f t="shared" si="2"/>
        <v>8939.197183616</v>
      </c>
      <c r="U46" s="100"/>
      <c r="V46" s="100"/>
      <c r="W46" s="100"/>
      <c r="X46" s="102"/>
      <c r="Y46" s="100"/>
    </row>
    <row r="47" s="2" customFormat="1" ht="20" customHeight="1" spans="1:25">
      <c r="A47" s="25">
        <v>41</v>
      </c>
      <c r="B47" s="38" t="s">
        <v>166</v>
      </c>
      <c r="C47" s="38" t="s">
        <v>167</v>
      </c>
      <c r="D47" s="19">
        <v>10.2</v>
      </c>
      <c r="E47" s="38" t="s">
        <v>119</v>
      </c>
      <c r="F47" s="39">
        <v>79</v>
      </c>
      <c r="G47" s="40" t="s">
        <v>131</v>
      </c>
      <c r="H47" s="40" t="s">
        <v>37</v>
      </c>
      <c r="I47" s="38" t="s">
        <v>38</v>
      </c>
      <c r="J47" s="40">
        <v>340</v>
      </c>
      <c r="K47" s="40" t="s">
        <v>168</v>
      </c>
      <c r="L47" s="40">
        <v>20</v>
      </c>
      <c r="M47" s="76">
        <v>4</v>
      </c>
      <c r="N47" s="77">
        <v>418400</v>
      </c>
      <c r="O47" s="78">
        <f t="shared" si="3"/>
        <v>472800</v>
      </c>
      <c r="P47" s="38">
        <f t="shared" si="0"/>
        <v>54400</v>
      </c>
      <c r="Q47" s="40">
        <v>19.6</v>
      </c>
      <c r="R47" s="97">
        <f t="shared" si="1"/>
        <v>10662.4</v>
      </c>
      <c r="S47" s="98"/>
      <c r="T47" s="99">
        <f t="shared" si="2"/>
        <v>10516.70256896</v>
      </c>
      <c r="U47" s="100"/>
      <c r="V47" s="100"/>
      <c r="W47" s="100"/>
      <c r="X47" s="102"/>
      <c r="Y47" s="100"/>
    </row>
    <row r="48" s="3" customFormat="1" ht="20" customHeight="1" spans="1:25">
      <c r="A48" s="25">
        <v>42</v>
      </c>
      <c r="B48" s="41" t="s">
        <v>169</v>
      </c>
      <c r="C48" s="42" t="s">
        <v>170</v>
      </c>
      <c r="D48" s="43">
        <v>11.7</v>
      </c>
      <c r="E48" s="42" t="s">
        <v>44</v>
      </c>
      <c r="F48" s="44">
        <v>79</v>
      </c>
      <c r="G48" s="45" t="s">
        <v>131</v>
      </c>
      <c r="H48" s="45" t="s">
        <v>59</v>
      </c>
      <c r="I48" s="79" t="s">
        <v>126</v>
      </c>
      <c r="J48" s="45">
        <v>160</v>
      </c>
      <c r="K48" s="45" t="s">
        <v>171</v>
      </c>
      <c r="L48" s="45">
        <v>25</v>
      </c>
      <c r="M48" s="45">
        <v>4</v>
      </c>
      <c r="N48" s="70">
        <v>470800</v>
      </c>
      <c r="O48" s="79">
        <f t="shared" si="3"/>
        <v>502800</v>
      </c>
      <c r="P48" s="79">
        <f t="shared" si="0"/>
        <v>32000</v>
      </c>
      <c r="Q48" s="45">
        <v>19.6</v>
      </c>
      <c r="R48" s="97">
        <f t="shared" si="1"/>
        <v>6272</v>
      </c>
      <c r="S48" s="106"/>
      <c r="T48" s="99">
        <f t="shared" si="2"/>
        <v>6186.2956288</v>
      </c>
      <c r="U48" s="102" t="s">
        <v>128</v>
      </c>
      <c r="V48" s="102"/>
      <c r="W48" s="102"/>
      <c r="X48" s="102"/>
      <c r="Y48" s="102"/>
    </row>
    <row r="49" s="6" customFormat="1" ht="10" customHeight="1" spans="1:20">
      <c r="A49" s="46"/>
      <c r="B49" s="47"/>
      <c r="C49" s="47"/>
      <c r="D49" s="48"/>
      <c r="E49" s="47"/>
      <c r="F49" s="49"/>
      <c r="G49" s="50"/>
      <c r="H49" s="50"/>
      <c r="I49" s="80"/>
      <c r="J49" s="50"/>
      <c r="K49" s="50"/>
      <c r="L49" s="50"/>
      <c r="M49" s="50"/>
      <c r="N49" s="81"/>
      <c r="O49" s="80"/>
      <c r="P49" s="80">
        <f>SUM(P7:P48)</f>
        <v>1890732</v>
      </c>
      <c r="Q49" s="50"/>
      <c r="R49" s="107">
        <f>SUM(R7:R48)</f>
        <v>368993.436</v>
      </c>
      <c r="S49" s="108"/>
      <c r="T49" s="109">
        <f>SUM(T7:T48)</f>
        <v>363951.288294434</v>
      </c>
    </row>
    <row r="50" s="1" customFormat="1" ht="10" customHeight="1" spans="1:20">
      <c r="A50" s="51" t="s">
        <v>172</v>
      </c>
      <c r="B50" s="52"/>
      <c r="C50" s="53"/>
      <c r="D50" s="53"/>
      <c r="E50" s="53"/>
      <c r="F50" s="53"/>
      <c r="G50" s="53"/>
      <c r="H50" s="53"/>
      <c r="I50" s="52"/>
      <c r="J50" s="53"/>
      <c r="K50" s="53"/>
      <c r="L50" s="53"/>
      <c r="M50" s="53"/>
      <c r="N50" s="82"/>
      <c r="O50" s="53"/>
      <c r="P50" s="53"/>
      <c r="Q50" s="53"/>
      <c r="R50" s="110" t="s">
        <v>76</v>
      </c>
      <c r="S50" s="110">
        <f>SUM(S7:S48)</f>
        <v>0</v>
      </c>
      <c r="T50" s="111"/>
    </row>
    <row r="51" s="1" customFormat="1" ht="10" customHeight="1" spans="1:20">
      <c r="A51" s="54" t="s">
        <v>173</v>
      </c>
      <c r="B51" s="55"/>
      <c r="C51" s="56" t="s">
        <v>174</v>
      </c>
      <c r="D51" s="56"/>
      <c r="E51" s="56"/>
      <c r="F51" s="56"/>
      <c r="G51" s="56"/>
      <c r="H51" s="56"/>
      <c r="I51" s="83"/>
      <c r="J51" s="56"/>
      <c r="K51" s="56"/>
      <c r="L51" s="56"/>
      <c r="M51" s="56"/>
      <c r="N51" s="84"/>
      <c r="O51" s="56"/>
      <c r="P51" s="56"/>
      <c r="Q51" s="56"/>
      <c r="R51" s="56"/>
      <c r="S51" s="112"/>
      <c r="T51" s="113"/>
    </row>
    <row r="52" s="1" customFormat="1" ht="10" customHeight="1" spans="1:20">
      <c r="A52" s="57"/>
      <c r="B52" s="55"/>
      <c r="C52" s="56" t="s">
        <v>175</v>
      </c>
      <c r="D52" s="56"/>
      <c r="E52" s="56"/>
      <c r="F52" s="56"/>
      <c r="G52" s="56"/>
      <c r="H52" s="56"/>
      <c r="I52" s="83"/>
      <c r="J52" s="56"/>
      <c r="K52" s="56"/>
      <c r="L52" s="56"/>
      <c r="M52" s="56"/>
      <c r="N52" s="84"/>
      <c r="O52" s="56"/>
      <c r="P52" s="56"/>
      <c r="Q52" s="56"/>
      <c r="R52" s="56"/>
      <c r="S52" s="112"/>
      <c r="T52" s="113"/>
    </row>
    <row r="53" s="1" customFormat="1" ht="9" customHeight="1" spans="1:20">
      <c r="A53" s="57" t="s">
        <v>176</v>
      </c>
      <c r="B53" s="58"/>
      <c r="C53" s="59" t="s">
        <v>177</v>
      </c>
      <c r="D53" s="59"/>
      <c r="E53" s="59"/>
      <c r="F53" s="59"/>
      <c r="G53" s="59"/>
      <c r="H53" s="59"/>
      <c r="I53" s="85"/>
      <c r="J53" s="59"/>
      <c r="K53" s="59"/>
      <c r="L53" s="59"/>
      <c r="M53" s="59"/>
      <c r="N53" s="86"/>
      <c r="O53" s="59"/>
      <c r="P53" s="59"/>
      <c r="Q53" s="59"/>
      <c r="R53" s="59"/>
      <c r="S53" s="114"/>
      <c r="T53" s="113"/>
    </row>
    <row r="54" s="1" customFormat="1" ht="11" customHeight="1" spans="1:20">
      <c r="A54" s="57" t="s">
        <v>178</v>
      </c>
      <c r="B54" s="58"/>
      <c r="C54" s="59" t="s">
        <v>179</v>
      </c>
      <c r="D54" s="59"/>
      <c r="E54" s="59"/>
      <c r="F54" s="59"/>
      <c r="G54" s="59"/>
      <c r="H54" s="59"/>
      <c r="I54" s="85"/>
      <c r="J54" s="59"/>
      <c r="K54" s="59"/>
      <c r="L54" s="59"/>
      <c r="M54" s="59"/>
      <c r="N54" s="86"/>
      <c r="O54" s="59"/>
      <c r="P54" s="59"/>
      <c r="Q54" s="59"/>
      <c r="R54" s="59"/>
      <c r="S54" s="114"/>
      <c r="T54" s="113"/>
    </row>
    <row r="55" s="1" customFormat="1" ht="12" customHeight="1" spans="1:20">
      <c r="A55" s="57" t="s">
        <v>178</v>
      </c>
      <c r="B55" s="58"/>
      <c r="C55" s="59" t="s">
        <v>180</v>
      </c>
      <c r="D55" s="59"/>
      <c r="E55" s="59"/>
      <c r="F55" s="59"/>
      <c r="G55" s="59"/>
      <c r="H55" s="59"/>
      <c r="I55" s="85"/>
      <c r="J55" s="59"/>
      <c r="K55" s="59"/>
      <c r="L55" s="59"/>
      <c r="M55" s="59"/>
      <c r="N55" s="86"/>
      <c r="O55" s="59"/>
      <c r="P55" s="59"/>
      <c r="Q55" s="59"/>
      <c r="R55" s="59"/>
      <c r="S55" s="114"/>
      <c r="T55" s="113"/>
    </row>
    <row r="56" s="1" customFormat="1" ht="11" customHeight="1" spans="1:20">
      <c r="A56" s="57" t="s">
        <v>178</v>
      </c>
      <c r="B56" s="58"/>
      <c r="C56" s="59" t="s">
        <v>181</v>
      </c>
      <c r="D56" s="59"/>
      <c r="E56" s="59"/>
      <c r="F56" s="59"/>
      <c r="G56" s="59"/>
      <c r="H56" s="59"/>
      <c r="I56" s="85"/>
      <c r="J56" s="59"/>
      <c r="K56" s="59"/>
      <c r="L56" s="59"/>
      <c r="M56" s="59"/>
      <c r="N56" s="86"/>
      <c r="O56" s="59"/>
      <c r="P56" s="59"/>
      <c r="Q56" s="59"/>
      <c r="R56" s="59"/>
      <c r="S56" s="114"/>
      <c r="T56" s="113"/>
    </row>
    <row r="57" s="1" customFormat="1" ht="15" customHeight="1" spans="1:20">
      <c r="A57" s="57" t="s">
        <v>178</v>
      </c>
      <c r="B57" s="58"/>
      <c r="C57" s="59" t="s">
        <v>182</v>
      </c>
      <c r="D57" s="59"/>
      <c r="E57" s="59"/>
      <c r="F57" s="59"/>
      <c r="G57" s="59"/>
      <c r="H57" s="59"/>
      <c r="I57" s="85"/>
      <c r="J57" s="59"/>
      <c r="K57" s="59"/>
      <c r="L57" s="59"/>
      <c r="M57" s="59"/>
      <c r="N57" s="86"/>
      <c r="O57" s="59"/>
      <c r="P57" s="59"/>
      <c r="Q57" s="59"/>
      <c r="R57" s="59"/>
      <c r="S57" s="114"/>
      <c r="T57" s="113"/>
    </row>
    <row r="58" s="1" customFormat="1" ht="15" customHeight="1" spans="1:20">
      <c r="A58" s="57" t="s">
        <v>176</v>
      </c>
      <c r="B58" s="58"/>
      <c r="C58" s="59" t="s">
        <v>183</v>
      </c>
      <c r="D58" s="59"/>
      <c r="E58" s="59"/>
      <c r="F58" s="59"/>
      <c r="G58" s="59"/>
      <c r="H58" s="59"/>
      <c r="I58" s="85"/>
      <c r="J58" s="59"/>
      <c r="K58" s="59"/>
      <c r="L58" s="59"/>
      <c r="M58" s="59"/>
      <c r="N58" s="86"/>
      <c r="O58" s="59"/>
      <c r="P58" s="59"/>
      <c r="Q58" s="59"/>
      <c r="R58" s="59"/>
      <c r="S58" s="114"/>
      <c r="T58" s="113"/>
    </row>
    <row r="59" s="1" customFormat="1" ht="12" spans="1:20">
      <c r="A59" s="60" t="s">
        <v>178</v>
      </c>
      <c r="B59" s="61"/>
      <c r="C59" s="60"/>
      <c r="D59" s="60"/>
      <c r="E59" s="60"/>
      <c r="F59" s="60"/>
      <c r="G59" s="60"/>
      <c r="H59" s="60"/>
      <c r="I59" s="61"/>
      <c r="J59" s="53"/>
      <c r="K59" s="60"/>
      <c r="L59" s="53"/>
      <c r="M59" s="53"/>
      <c r="N59" s="87"/>
      <c r="O59" s="60"/>
      <c r="P59" s="60"/>
      <c r="Q59" s="60"/>
      <c r="R59" s="60"/>
      <c r="S59" s="114"/>
      <c r="T59" s="113"/>
    </row>
    <row r="70" customFormat="1" spans="1:20">
      <c r="A70" s="115"/>
      <c r="B70" s="116"/>
      <c r="C70" s="115"/>
      <c r="D70" s="117"/>
      <c r="E70" s="115"/>
      <c r="F70" s="115"/>
      <c r="G70" s="115"/>
      <c r="H70" s="115"/>
      <c r="I70" s="116"/>
      <c r="J70" s="115"/>
      <c r="K70" s="115"/>
      <c r="L70" s="115"/>
      <c r="M70" s="115"/>
      <c r="N70" s="124"/>
      <c r="O70" s="115"/>
      <c r="P70" s="115"/>
      <c r="Q70" s="115"/>
      <c r="R70" s="126"/>
      <c r="S70" s="12"/>
      <c r="T70" s="13"/>
    </row>
    <row r="71" customFormat="1" spans="1:20">
      <c r="A71" s="118"/>
      <c r="B71" s="119"/>
      <c r="C71" s="118"/>
      <c r="D71" s="120"/>
      <c r="E71" s="118"/>
      <c r="F71" s="118"/>
      <c r="G71" s="118"/>
      <c r="H71" s="118"/>
      <c r="I71" s="119"/>
      <c r="J71" s="118"/>
      <c r="K71" s="118"/>
      <c r="L71" s="118"/>
      <c r="M71" s="118"/>
      <c r="N71" s="118"/>
      <c r="O71" s="118"/>
      <c r="P71" s="118"/>
      <c r="Q71" s="118"/>
      <c r="R71" s="127"/>
      <c r="S71" s="12"/>
      <c r="T71" s="13"/>
    </row>
    <row r="72" customFormat="1" ht="31.5" customHeight="1" spans="1:20">
      <c r="A72" s="118"/>
      <c r="B72" s="119"/>
      <c r="C72" s="118"/>
      <c r="D72" s="120"/>
      <c r="E72" s="118"/>
      <c r="F72" s="118"/>
      <c r="G72" s="118"/>
      <c r="H72" s="118"/>
      <c r="I72" s="119"/>
      <c r="J72" s="118"/>
      <c r="K72" s="118"/>
      <c r="L72" s="118"/>
      <c r="M72" s="118"/>
      <c r="N72" s="118"/>
      <c r="O72" s="118"/>
      <c r="P72" s="118"/>
      <c r="Q72" s="118"/>
      <c r="R72" s="127"/>
      <c r="S72" s="12"/>
      <c r="T72" s="13"/>
    </row>
    <row r="73" customFormat="1" spans="1:20">
      <c r="A73" s="118"/>
      <c r="B73" s="119"/>
      <c r="C73" s="118"/>
      <c r="D73" s="121"/>
      <c r="E73" s="118"/>
      <c r="F73" s="118"/>
      <c r="G73" s="118"/>
      <c r="H73" s="118"/>
      <c r="I73" s="119"/>
      <c r="J73" s="118"/>
      <c r="K73" s="118"/>
      <c r="L73" s="118"/>
      <c r="M73" s="118"/>
      <c r="N73" s="118"/>
      <c r="O73" s="118"/>
      <c r="P73" s="118"/>
      <c r="Q73" s="118"/>
      <c r="R73" s="127"/>
      <c r="S73" s="12"/>
      <c r="T73" s="13"/>
    </row>
    <row r="74" customFormat="1" spans="1:20">
      <c r="A74" s="118"/>
      <c r="B74" s="119"/>
      <c r="C74" s="122"/>
      <c r="D74" s="121"/>
      <c r="E74" s="122"/>
      <c r="F74" s="122"/>
      <c r="G74" s="122"/>
      <c r="H74" s="122"/>
      <c r="I74" s="119"/>
      <c r="J74" s="118"/>
      <c r="K74" s="118"/>
      <c r="L74" s="118"/>
      <c r="M74" s="118"/>
      <c r="N74" s="118"/>
      <c r="O74" s="118"/>
      <c r="P74" s="118"/>
      <c r="Q74" s="118"/>
      <c r="R74" s="127"/>
      <c r="S74" s="12"/>
      <c r="T74" s="13"/>
    </row>
    <row r="75" customFormat="1" spans="1:20">
      <c r="A75" s="115"/>
      <c r="B75" s="116"/>
      <c r="C75" s="115"/>
      <c r="D75" s="117"/>
      <c r="E75" s="115"/>
      <c r="F75" s="115"/>
      <c r="G75" s="115"/>
      <c r="H75" s="115"/>
      <c r="I75" s="116"/>
      <c r="J75" s="115"/>
      <c r="K75" s="115"/>
      <c r="L75" s="115"/>
      <c r="M75" s="115"/>
      <c r="N75" s="124"/>
      <c r="O75" s="115"/>
      <c r="P75" s="115"/>
      <c r="Q75" s="115"/>
      <c r="R75" s="126"/>
      <c r="S75" s="12"/>
      <c r="T75" s="13"/>
    </row>
    <row r="76" customFormat="1" spans="1:20">
      <c r="A76" s="115"/>
      <c r="B76" s="116"/>
      <c r="C76" s="115"/>
      <c r="D76" s="117"/>
      <c r="E76" s="115"/>
      <c r="F76" s="115"/>
      <c r="G76" s="115"/>
      <c r="H76" s="115"/>
      <c r="I76" s="116"/>
      <c r="J76" s="115"/>
      <c r="K76" s="115"/>
      <c r="L76" s="115"/>
      <c r="M76" s="115"/>
      <c r="N76" s="124"/>
      <c r="O76" s="115"/>
      <c r="P76" s="115"/>
      <c r="Q76" s="115"/>
      <c r="R76" s="126"/>
      <c r="S76" s="12"/>
      <c r="T76" s="13"/>
    </row>
    <row r="78" ht="13.5" spans="1:20">
      <c r="A78"/>
      <c r="B78" s="123"/>
      <c r="C78"/>
      <c r="D78"/>
      <c r="E78"/>
      <c r="F78"/>
      <c r="G78"/>
      <c r="H78"/>
      <c r="I78" s="123"/>
      <c r="J78"/>
      <c r="K78"/>
      <c r="L78"/>
      <c r="M78"/>
      <c r="N78" s="125"/>
      <c r="O78"/>
      <c r="P78"/>
      <c r="Q78"/>
      <c r="R78"/>
      <c r="S78"/>
      <c r="T78" s="128"/>
    </row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</sheetData>
  <mergeCells count="40">
    <mergeCell ref="A1:S1"/>
    <mergeCell ref="A2:G2"/>
    <mergeCell ref="H2:M2"/>
    <mergeCell ref="N2:S2"/>
    <mergeCell ref="A3:B3"/>
    <mergeCell ref="C3:D3"/>
    <mergeCell ref="E3:F3"/>
    <mergeCell ref="G3:I3"/>
    <mergeCell ref="J3:K3"/>
    <mergeCell ref="L3:N3"/>
    <mergeCell ref="C4:H4"/>
    <mergeCell ref="I4:J4"/>
    <mergeCell ref="K4:M4"/>
    <mergeCell ref="N4:P4"/>
    <mergeCell ref="A51:B51"/>
    <mergeCell ref="C51:S51"/>
    <mergeCell ref="C52:S52"/>
    <mergeCell ref="C53:S53"/>
    <mergeCell ref="C54:S54"/>
    <mergeCell ref="C55:S55"/>
    <mergeCell ref="C56:S56"/>
    <mergeCell ref="C57:S57"/>
    <mergeCell ref="C58:S58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Q5:Q6"/>
    <mergeCell ref="R5:R6"/>
    <mergeCell ref="S4:S6"/>
    <mergeCell ref="T4:T6"/>
  </mergeCells>
  <pageMargins left="0.708333333333333" right="0.0388888888888889" top="0.432638888888889" bottom="0.354166666666667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电子表格1</vt:lpstr>
      <vt:lpstr>电子表格2</vt:lpstr>
      <vt:lpstr>电子表格3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拨云见日</cp:lastModifiedBy>
  <cp:revision>3</cp:revision>
  <dcterms:created xsi:type="dcterms:W3CDTF">2022-06-05T07:27:00Z</dcterms:created>
  <dcterms:modified xsi:type="dcterms:W3CDTF">2024-11-26T08:50:10Z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F525AAD4FF164CCEAA42A3F3F9662605</vt:lpwstr>
  </property>
  <property fmtid="{D5CDD505-2E9C-101B-9397-08002B2CF9AE}" pid="3" name="KSOProductBuildVer">
    <vt:lpwstr>2052-12.1.0.18912</vt:lpwstr>
  </property>
</Properties>
</file>